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db\Desktop\"/>
    </mc:Choice>
  </mc:AlternateContent>
  <bookViews>
    <workbookView xWindow="0" yWindow="0" windowWidth="19200" windowHeight="9900" tabRatio="893" firstSheet="5" activeTab="11"/>
  </bookViews>
  <sheets>
    <sheet name="Önsöz mezun sayıları " sheetId="258" r:id="rId1"/>
    <sheet name="2015 ÖSYS Puan karşılaştırması" sheetId="265" r:id="rId2"/>
    <sheet name="İlk 100'e Giren aday sayısı" sheetId="276" r:id="rId3"/>
    <sheet name="endüşükpuansıralaması" sheetId="134" r:id="rId4"/>
    <sheet name="2015 ÖSS İl Dağılımı" sheetId="111" r:id="rId5"/>
    <sheet name="2015 ÖSS okul türü" sheetId="112" r:id="rId6"/>
    <sheet name="Liselerden gelen öğrenci" sheetId="113" r:id="rId7"/>
    <sheet name="-2015 ÖSYS kontenjan_genel " sheetId="116" r:id="rId8"/>
    <sheet name="tercih sıralaması" sheetId="114" r:id="rId9"/>
    <sheet name="1.tercih yillar tablo GRF" sheetId="154" r:id="rId10"/>
    <sheet name="ilk 3 tablo GRF" sheetId="155" r:id="rId11"/>
    <sheet name="-2015 ÖSYS KAYIT " sheetId="264" r:id="rId12"/>
    <sheet name="Yıllaragörekontenjanlar" sheetId="115" r:id="rId13"/>
    <sheet name="20151 yatay geçis kabul" sheetId="262" r:id="rId14"/>
    <sheet name="2015 ÖSYS 1.snf. kayıt hak." sheetId="205" r:id="rId15"/>
    <sheet name="20142 haz. basarı durumu" sheetId="13" r:id="rId16"/>
    <sheet name="İngilizce Muafiyet" sheetId="14" r:id="rId17"/>
    <sheet name="20142 öğrenci sayı" sheetId="15" r:id="rId18"/>
    <sheet name="20151 öğrenci sayı" sheetId="269" r:id="rId19"/>
    <sheet name="20142öğrencisayı.cin." sheetId="271" r:id="rId20"/>
    <sheet name="20151öğrencisayı.cin." sheetId="268" r:id="rId21"/>
    <sheet name="Engelli öğrenci" sheetId="263" r:id="rId22"/>
    <sheet name="20142 lisans başarı durumu" sheetId="240" r:id="rId23"/>
    <sheet name="-20151 lisans başarı durumu" sheetId="242" r:id="rId24"/>
    <sheet name="-20142ve20151çift anadal" sheetId="20" r:id="rId25"/>
    <sheet name="-20142ve20151 yandal " sheetId="133" r:id="rId26"/>
    <sheet name="-Mezun Sayıları" sheetId="139" r:id="rId27"/>
    <sheet name="-Mezun Sayıları Fak. " sheetId="239" r:id="rId28"/>
    <sheet name="YL Dok mezun tablo GRF." sheetId="170" r:id="rId29"/>
    <sheet name="disiplin " sheetId="119" r:id="rId30"/>
    <sheet name="2015 yazokulu" sheetId="24" r:id="rId31"/>
    <sheet name="-20142 L.üstü başarı" sheetId="274" r:id="rId32"/>
    <sheet name="-20151 L.üstü başarı" sheetId="275" r:id="rId33"/>
    <sheet name="Lisansüstü giriş20142" sheetId="248" r:id="rId34"/>
    <sheet name="lisansüstü giriş20151" sheetId="25" r:id="rId35"/>
    <sheet name="lisansüstügiriş20151 " sheetId="249" r:id="rId36"/>
    <sheet name="lisansüstügiriş20142" sheetId="149" r:id="rId37"/>
    <sheet name="20142dersvenot ist.lisn." sheetId="245" r:id="rId38"/>
    <sheet name="-20151dersvenot ist.lisn." sheetId="246" r:id="rId39"/>
    <sheet name="-20142dersvenot ist.l.üs." sheetId="247" r:id="rId40"/>
    <sheet name="-20151dersvenot ist.l.üs." sheetId="254" r:id="rId41"/>
    <sheet name="-Bütünleme İst." sheetId="257" r:id="rId42"/>
    <sheet name="-ulus.arası öğrenci-yıllar" sheetId="209" r:id="rId43"/>
    <sheet name="Uluslararası Öğrenci 20151" sheetId="32" r:id="rId44"/>
    <sheet name="-ulus ög. ülkelere göre" sheetId="140" r:id="rId45"/>
    <sheet name="-ortak programlar son" sheetId="130" r:id="rId46"/>
    <sheet name="Uyumluluk Raporu" sheetId="138" r:id="rId47"/>
  </sheets>
  <externalReferences>
    <externalReference r:id="rId48"/>
  </externalReferences>
  <definedNames>
    <definedName name="_xlnm._FilterDatabase" localSheetId="31" hidden="1">'-20142 L.üstü başarı'!#REF!</definedName>
    <definedName name="_xlnm._FilterDatabase" localSheetId="32" hidden="1">'-20151 L.üstü başarı'!#REF!</definedName>
    <definedName name="TABLE" localSheetId="5">#REF!</definedName>
    <definedName name="TABLE" localSheetId="12">'-2015 ÖSYS kontenjan_genel '!$A$2:$D$11</definedName>
    <definedName name="TABLE_10" localSheetId="5">#REF!</definedName>
    <definedName name="TABLE_11" localSheetId="5">#REF!</definedName>
    <definedName name="TABLE_12" localSheetId="5">#REF!</definedName>
    <definedName name="TABLE_13" localSheetId="5">#REF!</definedName>
    <definedName name="TABLE_14" localSheetId="5">#REF!</definedName>
    <definedName name="TABLE_15" localSheetId="5">'2015 ÖSS okul türü'!#REF!</definedName>
    <definedName name="TABLE_16" localSheetId="5">'2015 ÖSS okul türü'!#REF!</definedName>
    <definedName name="TABLE_2" localSheetId="5">#REF!</definedName>
    <definedName name="TABLE_2" localSheetId="12">'-2015 ÖSYS kontenjan_genel '!$A$2:$D$11</definedName>
    <definedName name="TABLE_3" localSheetId="5">'2015 ÖSS okul türü'!#REF!</definedName>
    <definedName name="TABLE_4" localSheetId="5">'2015 ÖSS okul türü'!#REF!</definedName>
    <definedName name="TABLE_5" localSheetId="5">#REF!</definedName>
    <definedName name="TABLE_6" localSheetId="5">#REF!</definedName>
    <definedName name="TABLE_7" localSheetId="5">#REF!</definedName>
    <definedName name="TABLE_8" localSheetId="5">#REF!</definedName>
    <definedName name="TABLE_9" localSheetId="5">#REF!</definedName>
    <definedName name="_xlnm.Print_Area" localSheetId="9">'1.tercih yillar tablo GRF'!$A$1:$K$30</definedName>
    <definedName name="_xlnm.Print_Area" localSheetId="15">'20142 haz. basarı durumu'!$A$1:$G$62</definedName>
    <definedName name="_xlnm.Print_Area" localSheetId="31">'-20142 L.üstü başarı'!$A$1:$V$149</definedName>
    <definedName name="_xlnm.Print_Area" localSheetId="22">'20142 lisans başarı durumu'!$A$1:$G$67</definedName>
    <definedName name="_xlnm.Print_Area" localSheetId="17">'20142 öğrenci sayı'!$A$1:$T$149</definedName>
    <definedName name="_xlnm.Print_Area" localSheetId="39">'-20142dersvenot ist.l.üs.'!$A$1:$N$112</definedName>
    <definedName name="_xlnm.Print_Area" localSheetId="19">'20142öğrencisayı.cin.'!$A$1:$S$149</definedName>
    <definedName name="_xlnm.Print_Area" localSheetId="25">'-20142ve20151 yandal '!$A$1:$E$66</definedName>
    <definedName name="_xlnm.Print_Area" localSheetId="24">'-20142ve20151çift anadal'!$A$1:$D$26</definedName>
    <definedName name="_xlnm.Print_Area" localSheetId="14">'2015 ÖSYS 1.snf. kayıt hak.'!$A$1:$H$60</definedName>
    <definedName name="_xlnm.Print_Area" localSheetId="11">'-2015 ÖSYS KAYIT '!$A$1:$U$80</definedName>
    <definedName name="_xlnm.Print_Area" localSheetId="7">'-2015 ÖSYS kontenjan_genel '!$A$1:$D$16</definedName>
    <definedName name="_xlnm.Print_Area" localSheetId="1">'2015 ÖSYS Puan karşılaştırması'!$A$1:$G$131</definedName>
    <definedName name="_xlnm.Print_Area" localSheetId="32">'-20151 L.üstü başarı'!$A$1:$V$138</definedName>
    <definedName name="_xlnm.Print_Area" localSheetId="23">'-20151 lisans başarı durumu'!$A$1:$G$67</definedName>
    <definedName name="_xlnm.Print_Area" localSheetId="18">'20151 öğrenci sayı'!$A$1:$T$202</definedName>
    <definedName name="_xlnm.Print_Area" localSheetId="13">'20151 yatay geçis kabul'!$A$1:$M$56</definedName>
    <definedName name="_xlnm.Print_Area" localSheetId="40">'-20151dersvenot ist.l.üs.'!$A$1:$N$114</definedName>
    <definedName name="_xlnm.Print_Area" localSheetId="20">'20151öğrencisayı.cin.'!$A$1:$S$148</definedName>
    <definedName name="_xlnm.Print_Area" localSheetId="3">endüşükpuansıralaması!$A$1:$E$55</definedName>
    <definedName name="_xlnm.Print_Area" localSheetId="2">'İlk 100''e Giren aday sayısı'!$A$1:$L$16</definedName>
    <definedName name="_xlnm.Print_Area" localSheetId="10">'ilk 3 tablo GRF'!$A$1:$K$30</definedName>
    <definedName name="_xlnm.Print_Area" localSheetId="33">'Lisansüstü giriş20142'!$A$7:$M$34</definedName>
    <definedName name="_xlnm.Print_Area" localSheetId="34">'lisansüstü giriş20151'!$A$7:$M$34</definedName>
    <definedName name="_xlnm.Print_Area" localSheetId="36">lisansüstügiriş20142!$A$1:$E$33</definedName>
    <definedName name="_xlnm.Print_Area" localSheetId="35">'lisansüstügiriş20151 '!$A$1:$E$33</definedName>
    <definedName name="_xlnm.Print_Area" localSheetId="26">'-Mezun Sayıları'!$A$1:$M$139</definedName>
    <definedName name="_xlnm.Print_Area" localSheetId="27">'-Mezun Sayıları Fak. '!$A$1:$Q$19</definedName>
    <definedName name="_xlnm.Print_Area" localSheetId="45">'-ortak programlar son'!$A$1:$H$28</definedName>
    <definedName name="_xlnm.Print_Area" localSheetId="0">'Önsöz mezun sayıları '!$A$1:$L$36</definedName>
    <definedName name="_xlnm.Print_Area" localSheetId="8">'tercih sıralaması'!$A$2:$AF$51</definedName>
    <definedName name="_xlnm.Print_Area" localSheetId="44">'-ulus ög. ülkelere göre'!$A$1:$F$56</definedName>
    <definedName name="_xlnm.Print_Area" localSheetId="42">'-ulus.arası öğrenci-yıllar'!$A$1:$E$19</definedName>
    <definedName name="_xlnm.Print_Area" localSheetId="43">'Uluslararası Öğrenci 20151'!$A$1:$D$131</definedName>
    <definedName name="_xlnm.Print_Area" localSheetId="12">Yıllaragörekontenjanlar!$A$1:$M$61</definedName>
    <definedName name="_xlnm.Print_Titles" localSheetId="31">'-20142 L.üstü başarı'!$1:$2</definedName>
    <definedName name="_xlnm.Print_Titles" localSheetId="17">'20142 öğrenci sayı'!#REF!</definedName>
    <definedName name="_xlnm.Print_Titles" localSheetId="19">'20142öğrencisayı.cin.'!$1:$2</definedName>
    <definedName name="_xlnm.Print_Titles" localSheetId="11">'-2015 ÖSYS KAYIT '!$1:$4</definedName>
    <definedName name="_xlnm.Print_Titles" localSheetId="32">'-20151 L.üstü başarı'!$1:$2</definedName>
    <definedName name="_xlnm.Print_Titles" localSheetId="18">'20151 öğrenci sayı'!$1:$2</definedName>
    <definedName name="_xlnm.Print_Titles" localSheetId="20">'20151öğrencisayı.cin.'!$1:$2</definedName>
    <definedName name="_xlnm.Print_Titles" localSheetId="26">'-Mezun Sayıları'!$1:$2</definedName>
    <definedName name="_xlnm.Print_Titles" localSheetId="27">'-Mezun Sayıları Fak. '!$1:$2</definedName>
    <definedName name="_xlnm.Print_Titles" localSheetId="8">'tercih sıralaması'!$2:$2</definedName>
  </definedNames>
  <calcPr calcId="152511"/>
</workbook>
</file>

<file path=xl/calcChain.xml><?xml version="1.0" encoding="utf-8"?>
<calcChain xmlns="http://schemas.openxmlformats.org/spreadsheetml/2006/main">
  <c r="G36" i="264" l="1"/>
  <c r="M11" i="264"/>
  <c r="G26" i="264"/>
  <c r="G9" i="264"/>
  <c r="AF9" i="114" l="1"/>
  <c r="U38" i="264" l="1"/>
  <c r="U39" i="264"/>
  <c r="U40" i="264"/>
  <c r="U41" i="264"/>
  <c r="U42" i="264"/>
  <c r="U43" i="264"/>
  <c r="U45" i="264"/>
  <c r="U46" i="264"/>
  <c r="U47" i="264"/>
  <c r="U48" i="264"/>
  <c r="O26" i="264"/>
  <c r="M72" i="264"/>
  <c r="M9" i="264"/>
  <c r="M8" i="264"/>
  <c r="M7" i="264"/>
  <c r="M6" i="264"/>
  <c r="D19" i="262" l="1"/>
  <c r="C19" i="262"/>
  <c r="B19" i="262"/>
  <c r="D7" i="262"/>
  <c r="L13" i="269" l="1"/>
  <c r="L101" i="269"/>
  <c r="K13" i="269"/>
  <c r="C15" i="116" l="1"/>
  <c r="E59" i="115" l="1"/>
  <c r="L56" i="115"/>
  <c r="J56" i="115"/>
  <c r="H56" i="115"/>
  <c r="F56" i="115"/>
  <c r="D56" i="115"/>
  <c r="B56" i="115"/>
  <c r="L41" i="115"/>
  <c r="J41" i="115"/>
  <c r="H41" i="115"/>
  <c r="F41" i="115"/>
  <c r="D41" i="115"/>
  <c r="B41" i="115"/>
  <c r="L29" i="115"/>
  <c r="J29" i="115"/>
  <c r="H29" i="115"/>
  <c r="F29" i="115"/>
  <c r="D29" i="115"/>
  <c r="B29" i="115"/>
  <c r="L19" i="115"/>
  <c r="J19" i="115"/>
  <c r="H19" i="115"/>
  <c r="F19" i="115"/>
  <c r="D19" i="115"/>
  <c r="B19" i="115"/>
  <c r="L7" i="115"/>
  <c r="J7" i="115"/>
  <c r="H7" i="115"/>
  <c r="F7" i="115"/>
  <c r="D7" i="115"/>
  <c r="D59" i="115" s="1"/>
  <c r="B7" i="115"/>
  <c r="B111" i="247" l="1"/>
  <c r="B57" i="245"/>
  <c r="B52" i="245"/>
  <c r="B57" i="246"/>
  <c r="L136" i="139"/>
  <c r="J136" i="139"/>
  <c r="I136" i="139"/>
  <c r="H136" i="139"/>
  <c r="E136" i="139"/>
  <c r="D136" i="139"/>
  <c r="C136" i="139"/>
  <c r="B136" i="139"/>
  <c r="I80" i="139"/>
  <c r="N14" i="239"/>
  <c r="H80" i="15" l="1"/>
  <c r="F27" i="13"/>
  <c r="E27" i="13"/>
  <c r="D27" i="13"/>
  <c r="C27" i="13"/>
  <c r="B27" i="13"/>
  <c r="D14" i="239" l="1"/>
  <c r="L31" i="258"/>
  <c r="B72" i="264" l="1"/>
  <c r="E26" i="264"/>
  <c r="B26" i="264"/>
  <c r="Q49" i="264" l="1"/>
  <c r="D15" i="116"/>
  <c r="B15" i="116"/>
  <c r="K20" i="257" l="1"/>
  <c r="J20" i="257"/>
  <c r="I20" i="257"/>
  <c r="H20" i="257"/>
  <c r="E31" i="133" l="1"/>
  <c r="E28" i="133"/>
  <c r="E16" i="133"/>
  <c r="E64" i="133"/>
  <c r="E40" i="133"/>
  <c r="I46" i="254" l="1"/>
  <c r="J46" i="254"/>
  <c r="L13" i="254"/>
  <c r="J13" i="254"/>
  <c r="I13" i="254"/>
  <c r="D21" i="254" l="1"/>
  <c r="D93" i="254"/>
  <c r="D106" i="254"/>
  <c r="D85" i="254"/>
  <c r="D84" i="254"/>
  <c r="E82" i="254"/>
  <c r="D80" i="254"/>
  <c r="D74" i="254"/>
  <c r="D73" i="254"/>
  <c r="D111" i="254" l="1"/>
  <c r="D110" i="254"/>
  <c r="N109" i="254"/>
  <c r="M109" i="254"/>
  <c r="L109" i="254"/>
  <c r="K109" i="254"/>
  <c r="J109" i="254"/>
  <c r="I109" i="254"/>
  <c r="H109" i="254"/>
  <c r="G109" i="254"/>
  <c r="F109" i="254"/>
  <c r="E109" i="254"/>
  <c r="C109" i="254"/>
  <c r="B109" i="254"/>
  <c r="D107" i="254"/>
  <c r="D105" i="254"/>
  <c r="D104" i="254"/>
  <c r="D103" i="254"/>
  <c r="D102" i="254"/>
  <c r="D101" i="254"/>
  <c r="D100" i="254"/>
  <c r="N97" i="254"/>
  <c r="M97" i="254"/>
  <c r="L97" i="254"/>
  <c r="K97" i="254"/>
  <c r="J97" i="254"/>
  <c r="I97" i="254"/>
  <c r="H97" i="254"/>
  <c r="G97" i="254"/>
  <c r="F97" i="254"/>
  <c r="E97" i="254"/>
  <c r="C97" i="254"/>
  <c r="B97" i="254"/>
  <c r="D96" i="254"/>
  <c r="D95" i="254"/>
  <c r="D94" i="254"/>
  <c r="D92" i="254"/>
  <c r="D91" i="254"/>
  <c r="D90" i="254"/>
  <c r="D89" i="254"/>
  <c r="D87" i="254"/>
  <c r="N82" i="254"/>
  <c r="M82" i="254"/>
  <c r="I82" i="254"/>
  <c r="H82" i="254"/>
  <c r="G82" i="254"/>
  <c r="F82" i="254"/>
  <c r="C82" i="254"/>
  <c r="B82" i="254"/>
  <c r="D81" i="254"/>
  <c r="D79" i="254"/>
  <c r="D78" i="254"/>
  <c r="D77" i="254"/>
  <c r="D76" i="254"/>
  <c r="D75" i="254"/>
  <c r="D72" i="254"/>
  <c r="D71" i="254"/>
  <c r="D70" i="254"/>
  <c r="D69" i="254"/>
  <c r="D68" i="254"/>
  <c r="N66" i="254"/>
  <c r="M66" i="254"/>
  <c r="L66" i="254"/>
  <c r="K66" i="254"/>
  <c r="J66" i="254"/>
  <c r="I66" i="254"/>
  <c r="H66" i="254"/>
  <c r="G66" i="254"/>
  <c r="F66" i="254"/>
  <c r="E66" i="254"/>
  <c r="C66" i="254"/>
  <c r="B66" i="254"/>
  <c r="D65" i="254"/>
  <c r="D64" i="254"/>
  <c r="D63" i="254"/>
  <c r="D62" i="254"/>
  <c r="D61" i="254"/>
  <c r="D60" i="254"/>
  <c r="D59" i="254"/>
  <c r="D58" i="254"/>
  <c r="D57" i="254"/>
  <c r="D56" i="254"/>
  <c r="D55" i="254"/>
  <c r="D54" i="254"/>
  <c r="D53" i="254"/>
  <c r="D52" i="254"/>
  <c r="D51" i="254"/>
  <c r="D50" i="254"/>
  <c r="D49" i="254"/>
  <c r="N46" i="254"/>
  <c r="M46" i="254"/>
  <c r="L46" i="254"/>
  <c r="K46" i="254"/>
  <c r="H46" i="254"/>
  <c r="G46" i="254"/>
  <c r="F46" i="254"/>
  <c r="E46" i="254"/>
  <c r="C46" i="254"/>
  <c r="B46" i="254"/>
  <c r="D45" i="254"/>
  <c r="D44" i="254"/>
  <c r="D43" i="254"/>
  <c r="D42" i="254"/>
  <c r="D41" i="254"/>
  <c r="D40" i="254"/>
  <c r="D39" i="254"/>
  <c r="D38" i="254"/>
  <c r="D37" i="254"/>
  <c r="D36" i="254"/>
  <c r="N34" i="254"/>
  <c r="M34" i="254"/>
  <c r="L34" i="254"/>
  <c r="K34" i="254"/>
  <c r="J34" i="254"/>
  <c r="I34" i="254"/>
  <c r="H34" i="254"/>
  <c r="G34" i="254"/>
  <c r="F34" i="254"/>
  <c r="E34" i="254"/>
  <c r="C34" i="254"/>
  <c r="B34" i="254"/>
  <c r="D33" i="254"/>
  <c r="D32" i="254"/>
  <c r="D31" i="254"/>
  <c r="D30" i="254"/>
  <c r="D29" i="254"/>
  <c r="N27" i="254"/>
  <c r="M27" i="254"/>
  <c r="L27" i="254"/>
  <c r="K27" i="254"/>
  <c r="J27" i="254"/>
  <c r="I27" i="254"/>
  <c r="H27" i="254"/>
  <c r="G27" i="254"/>
  <c r="F27" i="254"/>
  <c r="E27" i="254"/>
  <c r="C27" i="254"/>
  <c r="B27" i="254"/>
  <c r="D26" i="254"/>
  <c r="D25" i="254"/>
  <c r="D24" i="254"/>
  <c r="D22" i="254"/>
  <c r="D20" i="254"/>
  <c r="D19" i="254"/>
  <c r="D18" i="254"/>
  <c r="D17" i="254"/>
  <c r="D16" i="254"/>
  <c r="D15" i="254"/>
  <c r="N13" i="254"/>
  <c r="M13" i="254"/>
  <c r="H13" i="254"/>
  <c r="G13" i="254"/>
  <c r="F13" i="254"/>
  <c r="E13" i="254"/>
  <c r="C13" i="254"/>
  <c r="B13" i="254"/>
  <c r="D12" i="254"/>
  <c r="D11" i="254"/>
  <c r="D10" i="254"/>
  <c r="D9" i="254"/>
  <c r="D8" i="254"/>
  <c r="D7" i="254"/>
  <c r="D5" i="254"/>
  <c r="D4" i="254"/>
  <c r="D3" i="254"/>
  <c r="E112" i="254" l="1"/>
  <c r="G112" i="254"/>
  <c r="I112" i="254"/>
  <c r="K112" i="254"/>
  <c r="M112" i="254"/>
  <c r="H112" i="254"/>
  <c r="N112" i="254"/>
  <c r="C112" i="254"/>
  <c r="F112" i="254"/>
  <c r="J112" i="254"/>
  <c r="L112" i="254"/>
  <c r="D97" i="254"/>
  <c r="D66" i="254"/>
  <c r="D46" i="254"/>
  <c r="D34" i="254"/>
  <c r="D27" i="254"/>
  <c r="D13" i="254"/>
  <c r="D82" i="254"/>
  <c r="B112" i="254"/>
  <c r="D109" i="254"/>
  <c r="K6" i="246"/>
  <c r="I6" i="246"/>
  <c r="G6" i="246"/>
  <c r="E6" i="246"/>
  <c r="F57" i="246"/>
  <c r="D112" i="254" l="1"/>
  <c r="M48" i="264"/>
  <c r="M45" i="264" l="1"/>
  <c r="M41" i="264"/>
  <c r="M40" i="264"/>
  <c r="M39" i="264"/>
  <c r="G47" i="264"/>
  <c r="G45" i="264"/>
  <c r="G43" i="264"/>
  <c r="G42" i="264"/>
  <c r="G41" i="264"/>
  <c r="U35" i="264"/>
  <c r="U34" i="264"/>
  <c r="U33" i="264"/>
  <c r="U32" i="264"/>
  <c r="U31" i="264"/>
  <c r="U30" i="264"/>
  <c r="U29" i="264"/>
  <c r="U28" i="264"/>
  <c r="M35" i="264"/>
  <c r="M34" i="264"/>
  <c r="M33" i="264"/>
  <c r="M32" i="264"/>
  <c r="M31" i="264"/>
  <c r="M30" i="264"/>
  <c r="M29" i="264"/>
  <c r="M28" i="264"/>
  <c r="G31" i="264"/>
  <c r="G35" i="264"/>
  <c r="G33" i="264"/>
  <c r="G32" i="264"/>
  <c r="G29" i="264"/>
  <c r="G28" i="264"/>
  <c r="U24" i="264"/>
  <c r="U23" i="264"/>
  <c r="U22" i="264"/>
  <c r="U21" i="264"/>
  <c r="U20" i="264"/>
  <c r="U18" i="264"/>
  <c r="U17" i="264"/>
  <c r="U15" i="264"/>
  <c r="U13" i="264"/>
  <c r="U12" i="264"/>
  <c r="U11" i="264"/>
  <c r="M24" i="264"/>
  <c r="M23" i="264"/>
  <c r="M22" i="264"/>
  <c r="M21" i="264"/>
  <c r="M20" i="264"/>
  <c r="M18" i="264"/>
  <c r="M17" i="264"/>
  <c r="M15" i="264"/>
  <c r="M13" i="264"/>
  <c r="M12" i="264"/>
  <c r="G22" i="264"/>
  <c r="G21" i="264"/>
  <c r="G20" i="264"/>
  <c r="G19" i="264"/>
  <c r="G18" i="264"/>
  <c r="G17" i="264"/>
  <c r="G11" i="264"/>
  <c r="U8" i="264"/>
  <c r="U7" i="264"/>
  <c r="U6" i="264"/>
  <c r="G7" i="264"/>
  <c r="G6" i="264"/>
  <c r="U70" i="264"/>
  <c r="U69" i="264"/>
  <c r="U68" i="264"/>
  <c r="U67" i="264"/>
  <c r="U66" i="264"/>
  <c r="U65" i="264"/>
  <c r="U64" i="264"/>
  <c r="U62" i="264"/>
  <c r="U61" i="264"/>
  <c r="U60" i="264"/>
  <c r="U59" i="264"/>
  <c r="U58" i="264"/>
  <c r="U57" i="264"/>
  <c r="M70" i="264"/>
  <c r="M69" i="264"/>
  <c r="M68" i="264"/>
  <c r="M66" i="264"/>
  <c r="M64" i="264"/>
  <c r="M62" i="264"/>
  <c r="M61" i="264"/>
  <c r="M60" i="264"/>
  <c r="M59" i="264"/>
  <c r="M58" i="264"/>
  <c r="G70" i="264"/>
  <c r="G69" i="264"/>
  <c r="G68" i="264"/>
  <c r="G66" i="264"/>
  <c r="G65" i="264"/>
  <c r="G64" i="264"/>
  <c r="G62" i="264"/>
  <c r="G61" i="264"/>
  <c r="G60" i="264"/>
  <c r="G59" i="264"/>
  <c r="G58" i="264"/>
  <c r="G57" i="264"/>
  <c r="E14" i="263" l="1"/>
  <c r="D56" i="246" l="1"/>
  <c r="D55" i="246"/>
  <c r="D54" i="246"/>
  <c r="D53" i="246"/>
  <c r="N52" i="246"/>
  <c r="M52" i="246"/>
  <c r="L52" i="246"/>
  <c r="K52" i="246"/>
  <c r="J52" i="246"/>
  <c r="I52" i="246"/>
  <c r="H52" i="246"/>
  <c r="G52" i="246"/>
  <c r="F52" i="246"/>
  <c r="E52" i="246"/>
  <c r="C52" i="246"/>
  <c r="B52" i="246"/>
  <c r="D51" i="246"/>
  <c r="D50" i="246"/>
  <c r="D49" i="246"/>
  <c r="D48" i="246"/>
  <c r="D47" i="246"/>
  <c r="D46" i="246"/>
  <c r="D45" i="246"/>
  <c r="D44" i="246"/>
  <c r="D43" i="246"/>
  <c r="D42" i="246"/>
  <c r="D41" i="246"/>
  <c r="D40" i="246"/>
  <c r="D39" i="246"/>
  <c r="D38" i="246"/>
  <c r="N36" i="246"/>
  <c r="M36" i="246"/>
  <c r="L36" i="246"/>
  <c r="K36" i="246"/>
  <c r="J36" i="246"/>
  <c r="I36" i="246"/>
  <c r="H36" i="246"/>
  <c r="G36" i="246"/>
  <c r="F36" i="246"/>
  <c r="E36" i="246"/>
  <c r="C36" i="246"/>
  <c r="B36" i="246"/>
  <c r="D35" i="246"/>
  <c r="D34" i="246"/>
  <c r="D33" i="246"/>
  <c r="D32" i="246"/>
  <c r="D31" i="246"/>
  <c r="D30" i="246"/>
  <c r="D29" i="246"/>
  <c r="D28" i="246"/>
  <c r="N26" i="246"/>
  <c r="N57" i="246" s="1"/>
  <c r="M26" i="246"/>
  <c r="L26" i="246"/>
  <c r="K26" i="246"/>
  <c r="J26" i="246"/>
  <c r="I26" i="246"/>
  <c r="H26" i="246"/>
  <c r="G26" i="246"/>
  <c r="F26" i="246"/>
  <c r="E26" i="246"/>
  <c r="C26" i="246"/>
  <c r="B26" i="246"/>
  <c r="D25" i="246"/>
  <c r="D24" i="246"/>
  <c r="D23" i="246"/>
  <c r="D22" i="246"/>
  <c r="D21" i="246"/>
  <c r="D20" i="246"/>
  <c r="N18" i="246"/>
  <c r="M18" i="246"/>
  <c r="L18" i="246"/>
  <c r="K18" i="246"/>
  <c r="J18" i="246"/>
  <c r="I18" i="246"/>
  <c r="H18" i="246"/>
  <c r="G18" i="246"/>
  <c r="F18" i="246"/>
  <c r="E18" i="246"/>
  <c r="C18" i="246"/>
  <c r="B18" i="246"/>
  <c r="D17" i="246"/>
  <c r="D16" i="246"/>
  <c r="D15" i="246"/>
  <c r="D14" i="246"/>
  <c r="D13" i="246"/>
  <c r="D12" i="246"/>
  <c r="D11" i="246"/>
  <c r="D10" i="246"/>
  <c r="D9" i="246"/>
  <c r="D8" i="246"/>
  <c r="N6" i="246"/>
  <c r="M6" i="246"/>
  <c r="L6" i="246"/>
  <c r="J6" i="246"/>
  <c r="H6" i="246"/>
  <c r="F6" i="246"/>
  <c r="C6" i="246"/>
  <c r="B6" i="246"/>
  <c r="D5" i="246"/>
  <c r="D4" i="246"/>
  <c r="D3" i="246"/>
  <c r="D26" i="246" l="1"/>
  <c r="D6" i="246"/>
  <c r="D18" i="246"/>
  <c r="M57" i="246"/>
  <c r="I57" i="246"/>
  <c r="L57" i="246"/>
  <c r="K57" i="246"/>
  <c r="J57" i="246"/>
  <c r="H57" i="246"/>
  <c r="G57" i="246"/>
  <c r="C57" i="246"/>
  <c r="D36" i="246"/>
  <c r="D52" i="246"/>
  <c r="M61" i="139"/>
  <c r="D57" i="246" l="1"/>
  <c r="N26" i="247"/>
  <c r="D3" i="247"/>
  <c r="D4" i="247"/>
  <c r="D5" i="247"/>
  <c r="D7" i="247"/>
  <c r="D8" i="247"/>
  <c r="D9" i="247"/>
  <c r="D10" i="247"/>
  <c r="D11" i="247"/>
  <c r="D12" i="247"/>
  <c r="B13" i="247"/>
  <c r="C13" i="247"/>
  <c r="E13" i="247"/>
  <c r="F13" i="247"/>
  <c r="G13" i="247"/>
  <c r="H13" i="247"/>
  <c r="M13" i="247"/>
  <c r="N13" i="247"/>
  <c r="D15" i="247"/>
  <c r="D16" i="247"/>
  <c r="D17" i="247"/>
  <c r="D18" i="247"/>
  <c r="D19" i="247"/>
  <c r="D20" i="247"/>
  <c r="D21" i="247"/>
  <c r="D23" i="247"/>
  <c r="D24" i="247"/>
  <c r="D25" i="247"/>
  <c r="B26" i="247"/>
  <c r="C26" i="247"/>
  <c r="E26" i="247"/>
  <c r="F26" i="247"/>
  <c r="G26" i="247"/>
  <c r="H26" i="247"/>
  <c r="I26" i="247"/>
  <c r="J26" i="247"/>
  <c r="K26" i="247"/>
  <c r="L26" i="247"/>
  <c r="M26" i="247"/>
  <c r="D28" i="247"/>
  <c r="D29" i="247"/>
  <c r="D30" i="247"/>
  <c r="D31" i="247"/>
  <c r="D32" i="247"/>
  <c r="B33" i="247"/>
  <c r="C33" i="247"/>
  <c r="D33" i="247" s="1"/>
  <c r="E33" i="247"/>
  <c r="F33" i="247"/>
  <c r="G33" i="247"/>
  <c r="H33" i="247"/>
  <c r="I33" i="247"/>
  <c r="J33" i="247"/>
  <c r="K33" i="247"/>
  <c r="L33" i="247"/>
  <c r="M33" i="247"/>
  <c r="N33" i="247"/>
  <c r="D35" i="247"/>
  <c r="D36" i="247"/>
  <c r="D37" i="247"/>
  <c r="D38" i="247"/>
  <c r="D39" i="247"/>
  <c r="D40" i="247"/>
  <c r="D41" i="247"/>
  <c r="D42" i="247"/>
  <c r="D43" i="247"/>
  <c r="D44" i="247"/>
  <c r="B45" i="247"/>
  <c r="C45" i="247"/>
  <c r="E45" i="247"/>
  <c r="F45" i="247"/>
  <c r="G45" i="247"/>
  <c r="H45" i="247"/>
  <c r="I45" i="247"/>
  <c r="K45" i="247"/>
  <c r="L45" i="247"/>
  <c r="M45" i="247"/>
  <c r="N45" i="247"/>
  <c r="D49" i="247"/>
  <c r="D50" i="247"/>
  <c r="D51" i="247"/>
  <c r="D52" i="247"/>
  <c r="D53" i="247"/>
  <c r="D54" i="247"/>
  <c r="D55" i="247"/>
  <c r="D56" i="247"/>
  <c r="D57" i="247"/>
  <c r="D58" i="247"/>
  <c r="D59" i="247"/>
  <c r="D60" i="247"/>
  <c r="D61" i="247"/>
  <c r="D62" i="247"/>
  <c r="D63" i="247"/>
  <c r="D64" i="247"/>
  <c r="D65" i="247"/>
  <c r="B66" i="247"/>
  <c r="C66" i="247"/>
  <c r="E66" i="247"/>
  <c r="F66" i="247"/>
  <c r="G66" i="247"/>
  <c r="H66" i="247"/>
  <c r="I66" i="247"/>
  <c r="J66" i="247"/>
  <c r="K66" i="247"/>
  <c r="L66" i="247"/>
  <c r="M66" i="247"/>
  <c r="N66" i="247"/>
  <c r="D68" i="247"/>
  <c r="D69" i="247"/>
  <c r="D70" i="247"/>
  <c r="D71" i="247"/>
  <c r="D72" i="247"/>
  <c r="D73" i="247"/>
  <c r="D75" i="247"/>
  <c r="D76" i="247"/>
  <c r="D77" i="247"/>
  <c r="D78" i="247"/>
  <c r="D79" i="247"/>
  <c r="D81" i="247"/>
  <c r="B82" i="247"/>
  <c r="C82" i="247"/>
  <c r="E82" i="247"/>
  <c r="F82" i="247"/>
  <c r="G82" i="247"/>
  <c r="H82" i="247"/>
  <c r="I82" i="247"/>
  <c r="M82" i="247"/>
  <c r="N82" i="247"/>
  <c r="D84" i="247"/>
  <c r="D85" i="247"/>
  <c r="D86" i="247"/>
  <c r="D87" i="247"/>
  <c r="D89" i="247"/>
  <c r="D90" i="247"/>
  <c r="D91" i="247"/>
  <c r="D92" i="247"/>
  <c r="D93" i="247"/>
  <c r="D94" i="247"/>
  <c r="D95" i="247"/>
  <c r="B96" i="247"/>
  <c r="C96" i="247"/>
  <c r="E96" i="247"/>
  <c r="F96" i="247"/>
  <c r="G96" i="247"/>
  <c r="H96" i="247"/>
  <c r="I96" i="247"/>
  <c r="J96" i="247"/>
  <c r="K96" i="247"/>
  <c r="L96" i="247"/>
  <c r="M96" i="247"/>
  <c r="N96" i="247"/>
  <c r="D100" i="247"/>
  <c r="D101" i="247"/>
  <c r="D102" i="247"/>
  <c r="D103" i="247"/>
  <c r="D104" i="247"/>
  <c r="D105" i="247"/>
  <c r="D106" i="247"/>
  <c r="B108" i="247"/>
  <c r="C108" i="247"/>
  <c r="E108" i="247"/>
  <c r="F108" i="247"/>
  <c r="G108" i="247"/>
  <c r="H108" i="247"/>
  <c r="I108" i="247"/>
  <c r="J108" i="247"/>
  <c r="K108" i="247"/>
  <c r="L108" i="247"/>
  <c r="M108" i="247"/>
  <c r="N108" i="247"/>
  <c r="D109" i="247"/>
  <c r="D110" i="247"/>
  <c r="D82" i="247" l="1"/>
  <c r="D26" i="247"/>
  <c r="D96" i="247"/>
  <c r="D66" i="247"/>
  <c r="D108" i="247"/>
  <c r="D45" i="247"/>
  <c r="D13" i="247"/>
  <c r="G111" i="247"/>
  <c r="I111" i="247"/>
  <c r="E111" i="247"/>
  <c r="F111" i="247"/>
  <c r="J111" i="247"/>
  <c r="K111" i="247"/>
  <c r="M111" i="247"/>
  <c r="L111" i="247"/>
  <c r="H111" i="247"/>
  <c r="N111" i="247"/>
  <c r="C111" i="247"/>
  <c r="E57" i="245"/>
  <c r="C52" i="245"/>
  <c r="C36" i="245"/>
  <c r="C26" i="245"/>
  <c r="C18" i="245"/>
  <c r="C6" i="245"/>
  <c r="D111" i="247" l="1"/>
  <c r="C57" i="245"/>
  <c r="E18" i="245"/>
  <c r="H6" i="245"/>
  <c r="F6" i="245"/>
  <c r="B26" i="245" l="1"/>
  <c r="B18" i="245"/>
  <c r="B6" i="245"/>
  <c r="H77" i="15" l="1"/>
  <c r="H75" i="15"/>
  <c r="H73" i="15"/>
  <c r="H72" i="15"/>
  <c r="H71" i="15"/>
  <c r="H70" i="15"/>
  <c r="H69" i="15"/>
  <c r="H68" i="15"/>
  <c r="H67" i="15"/>
  <c r="H65" i="15"/>
  <c r="H64" i="15"/>
  <c r="H63" i="15"/>
  <c r="H61" i="15"/>
  <c r="H51" i="15"/>
  <c r="H50" i="15"/>
  <c r="H49" i="15"/>
  <c r="H45" i="15"/>
  <c r="H44" i="15"/>
  <c r="H41" i="15"/>
  <c r="H40" i="15"/>
  <c r="H38" i="15"/>
  <c r="H35" i="15"/>
  <c r="H34" i="15"/>
  <c r="H33" i="15"/>
  <c r="H31" i="15"/>
  <c r="H30" i="15"/>
  <c r="H29" i="15"/>
  <c r="H15" i="15"/>
  <c r="H26" i="15"/>
  <c r="H24" i="15"/>
  <c r="H22" i="15"/>
  <c r="H21" i="15"/>
  <c r="H20" i="15"/>
  <c r="H19" i="15"/>
  <c r="H18" i="15"/>
  <c r="H17" i="15"/>
  <c r="H16" i="15"/>
  <c r="H9" i="15"/>
  <c r="H5" i="15"/>
  <c r="H4" i="15"/>
  <c r="H13" i="15" l="1"/>
  <c r="H36" i="15"/>
  <c r="H59" i="15"/>
  <c r="H78" i="15"/>
  <c r="H27" i="15"/>
  <c r="H78" i="269"/>
  <c r="H76" i="269"/>
  <c r="H74" i="269"/>
  <c r="H73" i="269"/>
  <c r="H72" i="269"/>
  <c r="H71" i="269"/>
  <c r="H70" i="269"/>
  <c r="H69" i="269"/>
  <c r="H68" i="269"/>
  <c r="H66" i="269"/>
  <c r="H65" i="269"/>
  <c r="H64" i="269"/>
  <c r="H62" i="269"/>
  <c r="H52" i="269"/>
  <c r="H51" i="269"/>
  <c r="H50" i="269"/>
  <c r="H46" i="269"/>
  <c r="H45" i="269"/>
  <c r="H43" i="269"/>
  <c r="H42" i="269"/>
  <c r="H41" i="269"/>
  <c r="H39" i="269"/>
  <c r="H36" i="269"/>
  <c r="H35" i="269"/>
  <c r="H34" i="269"/>
  <c r="H32" i="269"/>
  <c r="H31" i="269"/>
  <c r="H30" i="269"/>
  <c r="H27" i="269"/>
  <c r="H25" i="269"/>
  <c r="H22" i="269"/>
  <c r="H21" i="269"/>
  <c r="H20" i="269"/>
  <c r="H19" i="269"/>
  <c r="H18" i="269"/>
  <c r="H17" i="269"/>
  <c r="H16" i="269"/>
  <c r="H15" i="269"/>
  <c r="H9" i="269"/>
  <c r="H5" i="269"/>
  <c r="H4" i="269"/>
  <c r="H13" i="269" l="1"/>
  <c r="H79" i="269"/>
  <c r="H28" i="269"/>
  <c r="H37" i="269"/>
  <c r="H60" i="269"/>
  <c r="J72" i="264"/>
  <c r="J26" i="264"/>
  <c r="C78" i="32" l="1"/>
  <c r="B78" i="32"/>
  <c r="C94" i="32"/>
  <c r="C14" i="32"/>
  <c r="C36" i="32"/>
  <c r="D129" i="32"/>
  <c r="C129" i="32"/>
  <c r="B129" i="32"/>
  <c r="B58" i="32"/>
  <c r="D119" i="32"/>
  <c r="C119" i="32"/>
  <c r="D110" i="32"/>
  <c r="C110" i="32"/>
  <c r="D94" i="32"/>
  <c r="B94" i="32"/>
  <c r="D58" i="32"/>
  <c r="C58" i="32"/>
  <c r="B36" i="32"/>
  <c r="D36" i="32"/>
  <c r="D27" i="32"/>
  <c r="C27" i="32"/>
  <c r="B27" i="32"/>
  <c r="D14" i="32"/>
  <c r="B14" i="32"/>
  <c r="S72" i="264" l="1"/>
  <c r="L26" i="264"/>
  <c r="F72" i="264"/>
  <c r="F49" i="264"/>
  <c r="F36" i="264"/>
  <c r="F26" i="264"/>
  <c r="C13" i="119" l="1"/>
  <c r="B33" i="112" l="1"/>
  <c r="L10" i="258" l="1"/>
  <c r="L15" i="258"/>
  <c r="L17" i="258" s="1"/>
  <c r="C20" i="257"/>
  <c r="D20" i="257"/>
  <c r="E20" i="257"/>
  <c r="B20" i="257"/>
  <c r="B35" i="262" l="1"/>
  <c r="D29" i="149" l="1"/>
  <c r="C29" i="149"/>
  <c r="E14" i="149"/>
  <c r="D14" i="149"/>
  <c r="C14" i="149"/>
  <c r="B14" i="149"/>
  <c r="D29" i="249"/>
  <c r="C29" i="249"/>
  <c r="E14" i="249"/>
  <c r="D14" i="249"/>
  <c r="C14" i="249"/>
  <c r="B14" i="249"/>
  <c r="M17" i="25"/>
  <c r="L17" i="25"/>
  <c r="K17" i="25"/>
  <c r="J17" i="25"/>
  <c r="I17" i="25"/>
  <c r="H17" i="25"/>
  <c r="G17" i="25"/>
  <c r="F17" i="25"/>
  <c r="E17" i="25"/>
  <c r="D17" i="25"/>
  <c r="C17" i="25"/>
  <c r="B17" i="25"/>
  <c r="M17" i="248"/>
  <c r="L17" i="248"/>
  <c r="K17" i="248"/>
  <c r="J17" i="248"/>
  <c r="I17" i="248"/>
  <c r="H17" i="248"/>
  <c r="G17" i="248"/>
  <c r="F17" i="248"/>
  <c r="E17" i="248"/>
  <c r="D17" i="248"/>
  <c r="C17" i="248"/>
  <c r="B17" i="248"/>
  <c r="D57" i="205" l="1"/>
  <c r="C7" i="205"/>
  <c r="G57" i="205"/>
  <c r="G42" i="205"/>
  <c r="G27" i="205"/>
  <c r="G19" i="205"/>
  <c r="G7" i="205"/>
  <c r="H57" i="205"/>
  <c r="H42" i="205"/>
  <c r="H27" i="205"/>
  <c r="H19" i="205"/>
  <c r="H7" i="205"/>
  <c r="G40" i="13"/>
  <c r="G5" i="13"/>
  <c r="B39" i="14"/>
  <c r="D41" i="240" l="1"/>
  <c r="G61" i="240"/>
  <c r="G38" i="240"/>
  <c r="B56" i="240"/>
  <c r="C56" i="240"/>
  <c r="G43" i="240"/>
  <c r="G44" i="240"/>
  <c r="G45" i="240"/>
  <c r="G46" i="240"/>
  <c r="G47" i="240"/>
  <c r="G48" i="240"/>
  <c r="G49" i="240"/>
  <c r="G50" i="240"/>
  <c r="G51" i="240"/>
  <c r="G52" i="240"/>
  <c r="G53" i="240"/>
  <c r="G54" i="240"/>
  <c r="G55" i="240"/>
  <c r="F56" i="240"/>
  <c r="E56" i="240"/>
  <c r="D56" i="240"/>
  <c r="F41" i="240"/>
  <c r="E41" i="240"/>
  <c r="C41" i="240"/>
  <c r="B41" i="240"/>
  <c r="F26" i="240"/>
  <c r="E26" i="240"/>
  <c r="D26" i="240"/>
  <c r="C26" i="240"/>
  <c r="B26" i="240"/>
  <c r="F18" i="240"/>
  <c r="E18" i="240"/>
  <c r="D18" i="240"/>
  <c r="C18" i="240"/>
  <c r="B18" i="240"/>
  <c r="G18" i="240" s="1"/>
  <c r="G5" i="240"/>
  <c r="G4" i="240"/>
  <c r="G3" i="240"/>
  <c r="F6" i="240"/>
  <c r="E6" i="240"/>
  <c r="D6" i="240"/>
  <c r="C6" i="240"/>
  <c r="B6" i="240"/>
  <c r="G6" i="240" s="1"/>
  <c r="G29" i="240" l="1"/>
  <c r="G30" i="240"/>
  <c r="G31" i="240"/>
  <c r="G32" i="240"/>
  <c r="G33" i="240"/>
  <c r="G34" i="240"/>
  <c r="G35" i="240"/>
  <c r="G36" i="240"/>
  <c r="G37" i="240"/>
  <c r="G39" i="240"/>
  <c r="G40" i="240"/>
  <c r="G20" i="240"/>
  <c r="G21" i="240"/>
  <c r="G22" i="240"/>
  <c r="G23" i="240"/>
  <c r="G24" i="240"/>
  <c r="G25" i="240"/>
  <c r="G8" i="240"/>
  <c r="G9" i="240"/>
  <c r="G10" i="240"/>
  <c r="G11" i="240"/>
  <c r="G12" i="240"/>
  <c r="G13" i="240"/>
  <c r="G14" i="240"/>
  <c r="G15" i="240"/>
  <c r="G16" i="240"/>
  <c r="G17" i="240"/>
  <c r="G28" i="240"/>
  <c r="C24" i="20" l="1"/>
  <c r="C25" i="20" s="1"/>
  <c r="C9" i="20"/>
  <c r="D47" i="24" l="1"/>
  <c r="C47" i="24"/>
  <c r="B47" i="24"/>
  <c r="F14" i="239" l="1"/>
  <c r="E83" i="139" l="1"/>
  <c r="B61" i="139" l="1"/>
  <c r="C13" i="139"/>
  <c r="B13" i="139"/>
  <c r="C118" i="139"/>
  <c r="Z51" i="114" l="1"/>
  <c r="Y51" i="114"/>
  <c r="R51" i="114"/>
  <c r="Q51" i="114"/>
  <c r="P51" i="114"/>
  <c r="O51" i="114"/>
  <c r="N51" i="114"/>
  <c r="M51" i="114"/>
  <c r="L51" i="114"/>
  <c r="K51" i="114"/>
  <c r="J51" i="114"/>
  <c r="I51" i="114"/>
  <c r="H51" i="114"/>
  <c r="G51" i="114"/>
  <c r="F51" i="114"/>
  <c r="E51" i="114"/>
  <c r="D51" i="114"/>
  <c r="C51" i="114"/>
  <c r="B51" i="114"/>
  <c r="AF41" i="114"/>
  <c r="AF48" i="114"/>
  <c r="AF47" i="114"/>
  <c r="AF45" i="114"/>
  <c r="AF44" i="114"/>
  <c r="AF42" i="114"/>
  <c r="AF40" i="114"/>
  <c r="AF8" i="114" l="1"/>
  <c r="AF6" i="114"/>
  <c r="AF5" i="114"/>
  <c r="AF4" i="114"/>
  <c r="D4" i="245" l="1"/>
  <c r="D5" i="245"/>
  <c r="D6" i="245"/>
  <c r="D8" i="245"/>
  <c r="D9" i="245"/>
  <c r="D10" i="245"/>
  <c r="D11" i="245"/>
  <c r="D12" i="245"/>
  <c r="D13" i="245"/>
  <c r="D14" i="245"/>
  <c r="D15" i="245"/>
  <c r="D16" i="245"/>
  <c r="D17" i="245"/>
  <c r="D18" i="245"/>
  <c r="D20" i="245"/>
  <c r="D21" i="245"/>
  <c r="D22" i="245"/>
  <c r="D23" i="245"/>
  <c r="D24" i="245"/>
  <c r="D25" i="245"/>
  <c r="D28" i="245"/>
  <c r="D29" i="245"/>
  <c r="D30" i="245"/>
  <c r="D31" i="245"/>
  <c r="D32" i="245"/>
  <c r="D33" i="245"/>
  <c r="D34" i="245"/>
  <c r="D35" i="245"/>
  <c r="D38" i="245"/>
  <c r="D39" i="245"/>
  <c r="D40" i="245"/>
  <c r="D41" i="245"/>
  <c r="D42" i="245"/>
  <c r="D43" i="245"/>
  <c r="D44" i="245"/>
  <c r="D45" i="245"/>
  <c r="D46" i="245"/>
  <c r="D47" i="245"/>
  <c r="D48" i="245"/>
  <c r="D49" i="245"/>
  <c r="D50" i="245"/>
  <c r="D51" i="245"/>
  <c r="D53" i="245"/>
  <c r="D54" i="245"/>
  <c r="D55" i="245"/>
  <c r="D56" i="245"/>
  <c r="D3" i="245"/>
  <c r="E52" i="245"/>
  <c r="F52" i="245"/>
  <c r="G52" i="245"/>
  <c r="H52" i="245"/>
  <c r="I52" i="245"/>
  <c r="J52" i="245"/>
  <c r="K52" i="245"/>
  <c r="L52" i="245"/>
  <c r="M52" i="245"/>
  <c r="N52" i="245"/>
  <c r="D52" i="245"/>
  <c r="E36" i="245"/>
  <c r="F36" i="245"/>
  <c r="G36" i="245"/>
  <c r="H36" i="245"/>
  <c r="I36" i="245"/>
  <c r="J36" i="245"/>
  <c r="K36" i="245"/>
  <c r="L36" i="245"/>
  <c r="M36" i="245"/>
  <c r="N36" i="245"/>
  <c r="B36" i="245"/>
  <c r="D26" i="245"/>
  <c r="E26" i="245"/>
  <c r="F26" i="245"/>
  <c r="G26" i="245"/>
  <c r="H26" i="245"/>
  <c r="I26" i="245"/>
  <c r="J26" i="245"/>
  <c r="K26" i="245"/>
  <c r="L26" i="245"/>
  <c r="M26" i="245"/>
  <c r="N26" i="245"/>
  <c r="F18" i="245"/>
  <c r="G18" i="245"/>
  <c r="H18" i="245"/>
  <c r="I18" i="245"/>
  <c r="J18" i="245"/>
  <c r="K18" i="245"/>
  <c r="L18" i="245"/>
  <c r="M18" i="245"/>
  <c r="N18" i="245"/>
  <c r="E6" i="245"/>
  <c r="G6" i="245"/>
  <c r="I6" i="245"/>
  <c r="J6" i="245"/>
  <c r="K6" i="245"/>
  <c r="L6" i="245"/>
  <c r="M6" i="245"/>
  <c r="N6" i="245"/>
  <c r="T72" i="264"/>
  <c r="R72" i="264"/>
  <c r="Q72" i="264"/>
  <c r="P72" i="264"/>
  <c r="O72" i="264"/>
  <c r="N72" i="264"/>
  <c r="L72" i="264"/>
  <c r="I72" i="264"/>
  <c r="H72" i="264"/>
  <c r="D72" i="264"/>
  <c r="C72" i="264"/>
  <c r="T49" i="264"/>
  <c r="S49" i="264"/>
  <c r="R49" i="264"/>
  <c r="P49" i="264"/>
  <c r="O49" i="264"/>
  <c r="U49" i="264"/>
  <c r="L49" i="264"/>
  <c r="K49" i="264"/>
  <c r="J49" i="264"/>
  <c r="I49" i="264"/>
  <c r="H49" i="264"/>
  <c r="E49" i="264"/>
  <c r="D49" i="264"/>
  <c r="C49" i="264"/>
  <c r="B49" i="264"/>
  <c r="U36" i="264"/>
  <c r="T36" i="264"/>
  <c r="S36" i="264"/>
  <c r="R36" i="264"/>
  <c r="Q36" i="264"/>
  <c r="P36" i="264"/>
  <c r="O36" i="264"/>
  <c r="N36" i="264"/>
  <c r="M36" i="264"/>
  <c r="L36" i="264"/>
  <c r="K36" i="264"/>
  <c r="J36" i="264"/>
  <c r="I36" i="264"/>
  <c r="H36" i="264"/>
  <c r="E36" i="264"/>
  <c r="D36" i="264"/>
  <c r="C36" i="264"/>
  <c r="B36" i="264"/>
  <c r="U26" i="264"/>
  <c r="T26" i="264"/>
  <c r="S26" i="264"/>
  <c r="R26" i="264"/>
  <c r="Q26" i="264"/>
  <c r="P26" i="264"/>
  <c r="N26" i="264"/>
  <c r="K26" i="264"/>
  <c r="I26" i="264"/>
  <c r="H26" i="264"/>
  <c r="D26" i="264"/>
  <c r="C26" i="264"/>
  <c r="U9" i="264"/>
  <c r="T9" i="264"/>
  <c r="S9" i="264"/>
  <c r="R9" i="264"/>
  <c r="Q9" i="264"/>
  <c r="P9" i="264"/>
  <c r="O9" i="264"/>
  <c r="N9" i="264"/>
  <c r="L9" i="264"/>
  <c r="J9" i="264"/>
  <c r="I9" i="264"/>
  <c r="H9" i="264"/>
  <c r="D9" i="264"/>
  <c r="C9" i="264"/>
  <c r="B9" i="264"/>
  <c r="E14" i="239"/>
  <c r="G14" i="239"/>
  <c r="H14" i="239"/>
  <c r="I14" i="239"/>
  <c r="J14" i="239"/>
  <c r="K14" i="239"/>
  <c r="L14" i="239"/>
  <c r="M14" i="239"/>
  <c r="C14" i="239"/>
  <c r="D135" i="139"/>
  <c r="E135" i="139"/>
  <c r="F135" i="139"/>
  <c r="G135" i="139"/>
  <c r="H135" i="139"/>
  <c r="I135" i="139"/>
  <c r="J135" i="139"/>
  <c r="K135" i="139"/>
  <c r="L135" i="139"/>
  <c r="M135" i="139"/>
  <c r="C135" i="139"/>
  <c r="D129" i="139"/>
  <c r="E129" i="139"/>
  <c r="F129" i="139"/>
  <c r="G129" i="139"/>
  <c r="H129" i="139"/>
  <c r="I129" i="139"/>
  <c r="J129" i="139"/>
  <c r="K129" i="139"/>
  <c r="L129" i="139"/>
  <c r="M129" i="139"/>
  <c r="C129" i="139"/>
  <c r="D114" i="139"/>
  <c r="E114" i="139"/>
  <c r="F114" i="139"/>
  <c r="G114" i="139"/>
  <c r="H114" i="139"/>
  <c r="I114" i="139"/>
  <c r="J114" i="139"/>
  <c r="K114" i="139"/>
  <c r="L114" i="139"/>
  <c r="M114" i="139"/>
  <c r="C114" i="139"/>
  <c r="E99" i="139"/>
  <c r="F99" i="139"/>
  <c r="G99" i="139"/>
  <c r="H99" i="139"/>
  <c r="I99" i="139"/>
  <c r="J99" i="139"/>
  <c r="K99" i="139"/>
  <c r="M99" i="139"/>
  <c r="D99" i="139"/>
  <c r="C99" i="139"/>
  <c r="C80" i="139"/>
  <c r="D80" i="139"/>
  <c r="E80" i="139"/>
  <c r="F80" i="139"/>
  <c r="G80" i="139"/>
  <c r="H80" i="139"/>
  <c r="J80" i="139"/>
  <c r="K80" i="139"/>
  <c r="L80" i="139"/>
  <c r="M80" i="139"/>
  <c r="B80" i="139"/>
  <c r="C61" i="139"/>
  <c r="D61" i="139"/>
  <c r="E61" i="139"/>
  <c r="F61" i="139"/>
  <c r="G61" i="139"/>
  <c r="H61" i="139"/>
  <c r="I61" i="139"/>
  <c r="J61" i="139"/>
  <c r="K61" i="139"/>
  <c r="L61" i="139"/>
  <c r="C38" i="139"/>
  <c r="D38" i="139"/>
  <c r="E38" i="139"/>
  <c r="F38" i="139"/>
  <c r="G38" i="139"/>
  <c r="H38" i="139"/>
  <c r="I38" i="139"/>
  <c r="J38" i="139"/>
  <c r="K38" i="139"/>
  <c r="L38" i="139"/>
  <c r="M38" i="139"/>
  <c r="B38" i="139"/>
  <c r="C28" i="139"/>
  <c r="D28" i="139"/>
  <c r="E28" i="139"/>
  <c r="F28" i="139"/>
  <c r="G28" i="139"/>
  <c r="H28" i="139"/>
  <c r="I28" i="139"/>
  <c r="J28" i="139"/>
  <c r="K28" i="139"/>
  <c r="L28" i="139"/>
  <c r="M28" i="139"/>
  <c r="B28" i="139"/>
  <c r="D13" i="139"/>
  <c r="E13" i="139"/>
  <c r="F13" i="139"/>
  <c r="G13" i="139"/>
  <c r="H13" i="139"/>
  <c r="I13" i="139"/>
  <c r="J13" i="139"/>
  <c r="K13" i="139"/>
  <c r="L13" i="139"/>
  <c r="M13" i="139"/>
  <c r="M136" i="139" s="1"/>
  <c r="D64" i="133"/>
  <c r="D40" i="133"/>
  <c r="D31" i="133"/>
  <c r="D28" i="133"/>
  <c r="D16" i="133"/>
  <c r="C64" i="133"/>
  <c r="C40" i="133"/>
  <c r="C31" i="133"/>
  <c r="C28" i="133"/>
  <c r="C16" i="133"/>
  <c r="B24" i="20"/>
  <c r="B9" i="20"/>
  <c r="K31" i="258"/>
  <c r="D14" i="263"/>
  <c r="C14" i="263"/>
  <c r="K15" i="258"/>
  <c r="K10" i="258"/>
  <c r="B54" i="14"/>
  <c r="B27" i="14"/>
  <c r="B19" i="14"/>
  <c r="B7" i="14"/>
  <c r="F19" i="205"/>
  <c r="E57" i="205"/>
  <c r="F57" i="205"/>
  <c r="C57" i="205"/>
  <c r="D42" i="205"/>
  <c r="E42" i="205"/>
  <c r="F42" i="205"/>
  <c r="C42" i="205"/>
  <c r="D27" i="205"/>
  <c r="E27" i="205"/>
  <c r="F27" i="205"/>
  <c r="C27" i="205"/>
  <c r="D19" i="205"/>
  <c r="E19" i="205"/>
  <c r="C19" i="205"/>
  <c r="D7" i="205"/>
  <c r="E7" i="205"/>
  <c r="F7" i="205"/>
  <c r="C57" i="13"/>
  <c r="D57" i="13"/>
  <c r="E57" i="13"/>
  <c r="F57" i="13"/>
  <c r="B57" i="13"/>
  <c r="C42" i="13"/>
  <c r="D42" i="13"/>
  <c r="E42" i="13"/>
  <c r="F42" i="13"/>
  <c r="B42" i="13"/>
  <c r="C19" i="13"/>
  <c r="D19" i="13"/>
  <c r="E19" i="13"/>
  <c r="F19" i="13"/>
  <c r="B19" i="13"/>
  <c r="C7" i="13"/>
  <c r="D7" i="13"/>
  <c r="E7" i="13"/>
  <c r="F7" i="13"/>
  <c r="B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36" i="13"/>
  <c r="G35" i="13"/>
  <c r="G33" i="13"/>
  <c r="G32" i="13"/>
  <c r="G39" i="13"/>
  <c r="G38" i="13"/>
  <c r="G41" i="13"/>
  <c r="G30" i="13"/>
  <c r="G25" i="13"/>
  <c r="G24" i="13"/>
  <c r="G22" i="13"/>
  <c r="G21" i="13"/>
  <c r="G27" i="13" s="1"/>
  <c r="G18" i="13"/>
  <c r="G17" i="13"/>
  <c r="G16" i="13"/>
  <c r="G15" i="13"/>
  <c r="G14" i="13"/>
  <c r="G13" i="13"/>
  <c r="G12" i="13"/>
  <c r="G11" i="13"/>
  <c r="G10" i="13"/>
  <c r="G9" i="13"/>
  <c r="G6" i="13"/>
  <c r="G4" i="13"/>
  <c r="AF50" i="114"/>
  <c r="AF46" i="114"/>
  <c r="AF43" i="114"/>
  <c r="AF39" i="114"/>
  <c r="AF36" i="114"/>
  <c r="AF34" i="114"/>
  <c r="AF33" i="114"/>
  <c r="AF31" i="114"/>
  <c r="AF30" i="114"/>
  <c r="AF28" i="114"/>
  <c r="AF27" i="114"/>
  <c r="AF24" i="114"/>
  <c r="AF23" i="114"/>
  <c r="AF22" i="114"/>
  <c r="AF21" i="114"/>
  <c r="AF20" i="114"/>
  <c r="AF19" i="114"/>
  <c r="AF16" i="114"/>
  <c r="AF15" i="114"/>
  <c r="AF14" i="114"/>
  <c r="AF13" i="114"/>
  <c r="AF12" i="114"/>
  <c r="AF11" i="114"/>
  <c r="AF10" i="114"/>
  <c r="AF51" i="114"/>
  <c r="B13" i="119"/>
  <c r="E7" i="209"/>
  <c r="J31" i="258"/>
  <c r="I31" i="258"/>
  <c r="B9" i="258"/>
  <c r="B10" i="258" s="1"/>
  <c r="B17" i="258" s="1"/>
  <c r="C10" i="258"/>
  <c r="D10" i="258"/>
  <c r="E10" i="258"/>
  <c r="E17" i="258" s="1"/>
  <c r="F10" i="258"/>
  <c r="C15" i="258"/>
  <c r="D15" i="258"/>
  <c r="F15" i="258"/>
  <c r="G15" i="258"/>
  <c r="G17" i="258" s="1"/>
  <c r="H15" i="258"/>
  <c r="H17" i="258" s="1"/>
  <c r="H31" i="258"/>
  <c r="G31" i="258"/>
  <c r="F31" i="258"/>
  <c r="E31" i="258"/>
  <c r="D31" i="258"/>
  <c r="C31" i="258"/>
  <c r="B31" i="258"/>
  <c r="I17" i="258"/>
  <c r="G58" i="240"/>
  <c r="G59" i="240"/>
  <c r="B7" i="205"/>
  <c r="B19" i="205"/>
  <c r="B27" i="205"/>
  <c r="B42" i="205"/>
  <c r="B57" i="205"/>
  <c r="G60" i="240" l="1"/>
  <c r="F17" i="258"/>
  <c r="D17" i="258"/>
  <c r="K17" i="258"/>
  <c r="D36" i="245"/>
  <c r="K57" i="245"/>
  <c r="N57" i="245"/>
  <c r="J57" i="245"/>
  <c r="I57" i="245"/>
  <c r="M57" i="245"/>
  <c r="L57" i="245"/>
  <c r="H57" i="245"/>
  <c r="G57" i="245"/>
  <c r="F57" i="245"/>
  <c r="G136" i="139"/>
  <c r="C17" i="258"/>
  <c r="G7" i="13"/>
  <c r="G57" i="13"/>
  <c r="G42" i="13"/>
  <c r="G19" i="13"/>
  <c r="G56" i="240"/>
  <c r="G41" i="240"/>
  <c r="G26" i="240"/>
  <c r="P14" i="239"/>
  <c r="Q14" i="239"/>
  <c r="O14" i="239"/>
  <c r="D57" i="245" l="1"/>
</calcChain>
</file>

<file path=xl/sharedStrings.xml><?xml version="1.0" encoding="utf-8"?>
<sst xmlns="http://schemas.openxmlformats.org/spreadsheetml/2006/main" count="9865" uniqueCount="1212">
  <si>
    <r>
      <t xml:space="preserve">  .</t>
    </r>
    <r>
      <rPr>
        <sz val="10"/>
        <rFont val="Times New Roman"/>
        <family val="1"/>
        <charset val="162"/>
      </rPr>
      <t xml:space="preserve">Yazılım Yönetimi </t>
    </r>
  </si>
  <si>
    <t>(**) Mevcut yönetmelik hükümleri gereği başarısız öğrencilerden yönetmelik kapsamında programa yeniden intibakları yapılan öğrenciler</t>
  </si>
  <si>
    <t xml:space="preserve"> için TOEFL veya IELTS uluslararası sınav sonucu getiren öğrenciler</t>
  </si>
  <si>
    <t>TOPLAM ULUSLARARASI ÖĞRENCİ SAYISI (*)</t>
  </si>
  <si>
    <t>(*) Yurt Dışı Öğrenci kontenjanından kabul edilen T.C. Uyruklu öğrenciler</t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</si>
  <si>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Öğretmenliği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</si>
  <si>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Öğrt. (SUNY New Paltz)</t>
    </r>
  </si>
  <si>
    <t>A.B.D.</t>
  </si>
  <si>
    <t>KAYITLI ÖĞRENCİ  SAYISI</t>
  </si>
  <si>
    <t xml:space="preserve">TOPLAM MEZUN SAYISI </t>
  </si>
  <si>
    <t>YENİ KAYIT* OLAN ÖĞRENCİ SAYISI</t>
  </si>
  <si>
    <r>
      <t xml:space="preserve"> </t>
    </r>
    <r>
      <rPr>
        <b/>
        <sz val="22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Bilgisayar ve Öğretim Tekn. Öğretmenliği</t>
    </r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</si>
  <si>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Fen Bilgisi Öğretmenliği</t>
    </r>
  </si>
  <si>
    <r>
      <t xml:space="preserve"> </t>
    </r>
    <r>
      <rPr>
        <b/>
        <sz val="12"/>
        <rFont val="Times New Roman"/>
        <family val="1"/>
        <charset val="162"/>
      </rP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Matematik Öğretmenliği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</si>
  <si>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Mimarlık Tarihi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</si>
  <si>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Yapı Bilimleri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</si>
  <si>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Şehir Planlama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</si>
  <si>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Kentsel Tasarım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</si>
  <si>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Bölge Planlama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</si>
  <si>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Endüstri ve Örgüt Psikolojisi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</si>
  <si>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Aile Psikolojisi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</si>
  <si>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Sosyal Antropoloji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</si>
  <si>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Yöneticiler İçin İşletme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</si>
  <si>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Fizik Öğretmenliği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</si>
  <si>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Kimya Öğretmenliği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</si>
  <si>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Öğretmenliği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</si>
  <si>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Öğrt. (SUNY New Paltz)</t>
    </r>
  </si>
  <si>
    <r>
      <t xml:space="preserve"> .</t>
    </r>
    <r>
      <rPr>
        <sz val="12"/>
        <rFont val="Times New Roman"/>
        <family val="1"/>
        <charset val="162"/>
      </rPr>
      <t>İngiliz Dili Öğretimi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</si>
  <si>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İngiliz Edebiyatı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</si>
  <si>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İlköğretim Matematik Öğretmenliği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</si>
  <si>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Fen ve Matematik Eğitimi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</si>
  <si>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Eğitim Yönetimi ve Planlaması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</si>
  <si>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Eğitim Programları ve Öğretimi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</si>
  <si>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Eğitimde İnsan Kaynaklarını Geliştirme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</si>
  <si>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Rehberlik ve Psikolojik Danışmanlık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</si>
  <si>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 xml:space="preserve">Yazılım Mühendisliği 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</si>
  <si>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Mühendislik Yönetimi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</si>
  <si>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Avrupa Bütünleşmesi</t>
    </r>
  </si>
  <si>
    <r>
      <t xml:space="preserve"> .</t>
    </r>
    <r>
      <rPr>
        <sz val="12"/>
        <rFont val="Times New Roman"/>
        <family val="1"/>
        <charset val="162"/>
      </rPr>
      <t>Sosyal Bilimler (Türk-Alman)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</si>
  <si>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Fiziksel Oşinografi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</si>
  <si>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Deniz Biyolojisi ve Balıkçılığı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</si>
  <si>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Deniz Jeolojisi ve Jeofiziği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</si>
  <si>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Kimyasal Oşinografi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</si>
  <si>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Internet Üzerinden Bilişim</t>
    </r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</si>
  <si>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 xml:space="preserve">Yazılım Yönetimi </t>
    </r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</si>
  <si>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Oyun Teknolojileri</t>
    </r>
  </si>
  <si>
    <r>
      <t xml:space="preserve"> 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İş Yaşamı Temelli Öğrenme</t>
    </r>
  </si>
  <si>
    <r>
      <t xml:space="preserve"> 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Aktüerya Bilimleri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</si>
  <si>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Mekanik Tasarım ve İmalat</t>
    </r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</si>
  <si>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Yazılım Mühendisliği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</si>
  <si>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Fen Bilgisi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</si>
  <si>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Matematik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</si>
  <si>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Eğitim Programları ve Öğretim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</si>
  <si>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Rehberlik ve Psikolojik Danışmanlık</t>
    </r>
  </si>
  <si>
    <t>ÖĞRENCİ YÜZDESİ</t>
  </si>
  <si>
    <t>Not :"Öneri" sütunu ODTÜ Senatosu'nun önerdiği genel kontenjandır; "Kılavuz" sütunu ÖSYM'nin uyguladığı genel kontenjan ve okul birincileri kontenjanlarını içermektedir.</t>
  </si>
  <si>
    <t>KENDİ İSTEĞİ İLE</t>
  </si>
  <si>
    <t>YAPTIRAN</t>
  </si>
  <si>
    <t>1. SINIFA BAŞLAMAYA</t>
  </si>
  <si>
    <t>Tablodaki öğrenci sayıları ilgili dönemde kayıtlı ve izinli öğrenci sayılarıdır.</t>
  </si>
  <si>
    <t>Y. LİSANS</t>
  </si>
  <si>
    <t>Not: Tablodaki not sayıları kredili lisans derslerinde verilen not sayılarını içermektedir.</t>
  </si>
  <si>
    <t>TOPLAM ÖĞRENCİ SAYISI</t>
  </si>
  <si>
    <t>ULUSLARARASI ÖĞRENCİ YÜZDESİ</t>
  </si>
  <si>
    <t>YILLAR</t>
  </si>
  <si>
    <t>İşletme (SUNY %50 Burslu)</t>
  </si>
  <si>
    <t>YIL</t>
  </si>
  <si>
    <t>ÜLKESİ</t>
  </si>
  <si>
    <t>ORTAK PROGRAM ADI</t>
  </si>
  <si>
    <t>FAKÜLTE/ENSTİTÜ</t>
  </si>
  <si>
    <t>PROGRAM DÜZEYİ</t>
  </si>
  <si>
    <t>Modern Diller (Arapça)</t>
  </si>
  <si>
    <t xml:space="preserve">SUNY Binghamton University </t>
  </si>
  <si>
    <t xml:space="preserve">SUNY New Paltz University </t>
  </si>
  <si>
    <t xml:space="preserve">Eğitim Fakültesi </t>
  </si>
  <si>
    <t>Middlesex University</t>
  </si>
  <si>
    <t>İşyaşamı Temelli Öğrenme</t>
  </si>
  <si>
    <t>Alman Dili</t>
  </si>
  <si>
    <t>Geoteknik</t>
  </si>
  <si>
    <t>MF-4</t>
  </si>
  <si>
    <t>TM-3</t>
  </si>
  <si>
    <t>MF-1</t>
  </si>
  <si>
    <t>TS-2</t>
  </si>
  <si>
    <t>TM-1</t>
  </si>
  <si>
    <t>TM-2</t>
  </si>
  <si>
    <t>YGS-1</t>
  </si>
  <si>
    <t>DİL-1</t>
  </si>
  <si>
    <t xml:space="preserve">Enformatik Enstitüsü </t>
  </si>
  <si>
    <t>Deprem Müh. ve Müh. Sismolojisi</t>
  </si>
  <si>
    <t xml:space="preserve">Havacılık Mühendisliği </t>
  </si>
  <si>
    <t>INSA of Lyon (Institut National des Sciences Appliquees de Lyon)</t>
  </si>
  <si>
    <t>Technical University of Eindhoven</t>
  </si>
  <si>
    <t>Jeodezi ve Coğrafi ve Bilgi Tekn.</t>
  </si>
  <si>
    <t>Kür. Siy. ve Ulus. İliş. (SUNY Binghamton)</t>
  </si>
  <si>
    <t>Havacılık ve Uzay Mühendsiliği</t>
  </si>
  <si>
    <t xml:space="preserve">Avrasya Çalışmaları </t>
  </si>
  <si>
    <t xml:space="preserve">Asya Çalışmaları </t>
  </si>
  <si>
    <t>Jeodezi ve Coğrafi Bilgi Tekn.</t>
  </si>
  <si>
    <t xml:space="preserve">University Bordeaux 1 </t>
  </si>
  <si>
    <t xml:space="preserve">Gıda Mühendisliği </t>
  </si>
  <si>
    <t xml:space="preserve">Universite Louis Pasteur- Strasbourg I </t>
  </si>
  <si>
    <t xml:space="preserve">Matematik </t>
  </si>
  <si>
    <t>Universite Paul Sabatier  (Toulouse)</t>
  </si>
  <si>
    <t xml:space="preserve">Biyoloji </t>
  </si>
  <si>
    <t>Bilimsel Hazırlık</t>
  </si>
  <si>
    <t>Yüksek Lisans+Doktora</t>
  </si>
  <si>
    <t>Not:</t>
  </si>
  <si>
    <t xml:space="preserve">Not: Yukarıdaki tabloya ODTÜ'ye 10 ve daha fazla öğrenci gönderen liseler dahil edilmiştir. </t>
  </si>
  <si>
    <t>Kür. Siy. ve Ulus. İliş. (SUNY Binghampton)</t>
  </si>
  <si>
    <t>Fen Bilimleri Enstitüsü (Disiplinlerarası)</t>
  </si>
  <si>
    <t>Asya Çalışmaları</t>
  </si>
  <si>
    <t xml:space="preserve">Petrol ve Doğalgaz Mühendisliği </t>
  </si>
  <si>
    <t>Fen Bil. Enst. (Disiplinlerarası)</t>
  </si>
  <si>
    <t>Sosyal Bil. Enst. (Disiplinlerarası)</t>
  </si>
  <si>
    <t>2008-2009</t>
  </si>
  <si>
    <t>Meslek Yüksekokulu (*)</t>
  </si>
  <si>
    <t>Yöneylem Araştırması (**)</t>
  </si>
  <si>
    <t>Kür. Siyaset ve Uluslararası İlişkiler (SUNY Binghamton)</t>
  </si>
  <si>
    <t>Jeodezi ve Coğrafi Bilgi Teknolojileri</t>
  </si>
  <si>
    <t>Ortaöğretim Fen ve Matematik Alanları Eğitimi</t>
  </si>
  <si>
    <t xml:space="preserve">İlköğretim </t>
  </si>
  <si>
    <t>Önlisans</t>
  </si>
  <si>
    <t>ARDAHAN</t>
  </si>
  <si>
    <t>Yer Sistemi Bilimleri</t>
  </si>
  <si>
    <t>Başarılı</t>
  </si>
  <si>
    <t>Başarısız</t>
  </si>
  <si>
    <t>Deprem Mühendisliği ve Müh. Sismolojisi</t>
  </si>
  <si>
    <t>Havacılık ve Uzay  Mühendisliği</t>
  </si>
  <si>
    <t xml:space="preserve">Kurumlararası  </t>
  </si>
  <si>
    <t>Kurum İçi Genel</t>
  </si>
  <si>
    <t>PROGRAMIN TOPLAM MEZUN SAYISI *</t>
  </si>
  <si>
    <t>ODTÜ İÇİ</t>
  </si>
  <si>
    <t>Kurum İçi Özel</t>
  </si>
  <si>
    <t>Bilim ve Tek. Politikası Çalışmaları</t>
  </si>
  <si>
    <t>65+2</t>
  </si>
  <si>
    <t>85+3</t>
  </si>
  <si>
    <t>75+2</t>
  </si>
  <si>
    <t>105+3</t>
  </si>
  <si>
    <t>95+3</t>
  </si>
  <si>
    <t>175+5</t>
  </si>
  <si>
    <t>185+5</t>
  </si>
  <si>
    <t>2005-2006</t>
  </si>
  <si>
    <t>LİSANS</t>
  </si>
  <si>
    <t>YÜKSEK LİSANS</t>
  </si>
  <si>
    <t>DOKTORA</t>
  </si>
  <si>
    <t>TOPLAM</t>
  </si>
  <si>
    <t>PROGRAM</t>
  </si>
  <si>
    <t>ÜNİVERSİTE</t>
  </si>
  <si>
    <t>KONTENJAN</t>
  </si>
  <si>
    <t>TABAN PUANI</t>
  </si>
  <si>
    <t>Mimarlık</t>
  </si>
  <si>
    <t>ODTÜ</t>
  </si>
  <si>
    <t>Şehir ve Bölge Planlama</t>
  </si>
  <si>
    <t>Endüstri Ürünleri Tasarımı</t>
  </si>
  <si>
    <t>Biyoloji</t>
  </si>
  <si>
    <t>Kimya</t>
  </si>
  <si>
    <t>Moleküler Biyoloji ve Genetik</t>
  </si>
  <si>
    <t>Tarih</t>
  </si>
  <si>
    <t>Matematik</t>
  </si>
  <si>
    <t>Felsefe</t>
  </si>
  <si>
    <t>Fizik</t>
  </si>
  <si>
    <t>Psikoloji</t>
  </si>
  <si>
    <t>Sosyoloji</t>
  </si>
  <si>
    <t>İstatistik</t>
  </si>
  <si>
    <t>Siyaset Bilimi ve Kamu Yönetimi</t>
  </si>
  <si>
    <t>İktisat</t>
  </si>
  <si>
    <t>Uluslararası İlişkiler</t>
  </si>
  <si>
    <t>İşletme</t>
  </si>
  <si>
    <t>İlköğretim Matematik  Öğretmenliği</t>
  </si>
  <si>
    <t>İngilizce Öğretmenliği</t>
  </si>
  <si>
    <t>İnşaat Mühendisliği</t>
  </si>
  <si>
    <t>Bilgisayar Mühendisliği</t>
  </si>
  <si>
    <t>Kimya Mühendisliği</t>
  </si>
  <si>
    <t>Çevre Mühendisliği</t>
  </si>
  <si>
    <t>Gıda Mühendisliği</t>
  </si>
  <si>
    <t>Jeoloji Mühendisliği</t>
  </si>
  <si>
    <t>Endüstri Mühendisliği</t>
  </si>
  <si>
    <t>Telekomünikasyon</t>
  </si>
  <si>
    <t>Makina Mühendisliği</t>
  </si>
  <si>
    <t>Metalurji ve Malzeme Mühendisliği</t>
  </si>
  <si>
    <t>Maden Mühendisliği</t>
  </si>
  <si>
    <t xml:space="preserve">Siyaset Bilimi ve Kamu Yönetimi  </t>
  </si>
  <si>
    <t>ÖĞRENCİ SAYISI</t>
  </si>
  <si>
    <t>OKUL TÜRLERİ</t>
  </si>
  <si>
    <t>Fen Lisesi</t>
  </si>
  <si>
    <t>Özel Fen Lisesi</t>
  </si>
  <si>
    <t>Anadolu Meslek Lisesi</t>
  </si>
  <si>
    <t>Özel Lise</t>
  </si>
  <si>
    <t>ŞEHİR</t>
  </si>
  <si>
    <t>LİSE ADI</t>
  </si>
  <si>
    <t>Elektronik Teknolojisi</t>
  </si>
  <si>
    <t>Toplam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</si>
  <si>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</si>
  <si>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</si>
  <si>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</si>
  <si>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</si>
  <si>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</si>
  <si>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</si>
  <si>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</si>
  <si>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</si>
  <si>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</si>
  <si>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</si>
  <si>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</si>
  <si>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</si>
  <si>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</si>
  <si>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</si>
  <si>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</si>
  <si>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</si>
  <si>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</si>
  <si>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</si>
  <si>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BÖLÜM/ PROGRAM</t>
  </si>
  <si>
    <t>Öneri</t>
  </si>
  <si>
    <t>Kılavuz</t>
  </si>
  <si>
    <t xml:space="preserve">  KONTENJAN</t>
  </si>
  <si>
    <t>YERLEŞTİRİLEN</t>
  </si>
  <si>
    <t>OKUL</t>
  </si>
  <si>
    <t>TC</t>
  </si>
  <si>
    <t>BİR.</t>
  </si>
  <si>
    <t>KABUL EDİLEN</t>
  </si>
  <si>
    <t>KAYIT</t>
  </si>
  <si>
    <t>BAŞARILI OLAN</t>
  </si>
  <si>
    <t>HAK KAZANAN</t>
  </si>
  <si>
    <t>Beden Eğitimi ve Spor</t>
  </si>
  <si>
    <t>Eğitim Bilimleri</t>
  </si>
  <si>
    <t>Endüstri Mühendislği</t>
  </si>
  <si>
    <t>Doktora</t>
  </si>
  <si>
    <t>Özel</t>
  </si>
  <si>
    <t>Mühendislik Bilimleri</t>
  </si>
  <si>
    <t>2009-2010</t>
  </si>
  <si>
    <t>Elektrik ve Elektronik Mühendisliği</t>
  </si>
  <si>
    <t>Meslek Yüksekokulu</t>
  </si>
  <si>
    <t>Kadın Çalışmaları</t>
  </si>
  <si>
    <t>Yerleşim Arkeolojisi</t>
  </si>
  <si>
    <t>Avrupa Çalışmaları</t>
  </si>
  <si>
    <t>Biyokimya</t>
  </si>
  <si>
    <t>Biyoteknoloji</t>
  </si>
  <si>
    <t>Arkeometri</t>
  </si>
  <si>
    <t>Yöneylem Araştırması</t>
  </si>
  <si>
    <t>Bilişim Sistemleri</t>
  </si>
  <si>
    <t>Bilişsel Bilimler</t>
  </si>
  <si>
    <t>Avrasya Çalışmaları</t>
  </si>
  <si>
    <t>İlköğretim</t>
  </si>
  <si>
    <t>Petrol ve Doğalgaz Mühendisliği</t>
  </si>
  <si>
    <t>Türk Dili</t>
  </si>
  <si>
    <t>Sosyal Bilimler Enstitüsü</t>
  </si>
  <si>
    <t>Fen Bilimleri Enstitüsü</t>
  </si>
  <si>
    <t>Enformatik Enstitüsü</t>
  </si>
  <si>
    <t>Deniz Bilimleri Enstitüsü</t>
  </si>
  <si>
    <t>Felsefe Tarihi</t>
  </si>
  <si>
    <t>Yönetim Çalışmaları</t>
  </si>
  <si>
    <t>Siyaset Çalışmaları</t>
  </si>
  <si>
    <t>İktisat Politikası</t>
  </si>
  <si>
    <t>Kurumsal Finans</t>
  </si>
  <si>
    <t>Yabancı Diller Eğitimi</t>
  </si>
  <si>
    <t>LİSANSÜSTÜ BİLİMSEL HAZ.</t>
  </si>
  <si>
    <t>Mühendislik Fakültesi</t>
  </si>
  <si>
    <t>Mekatronik</t>
  </si>
  <si>
    <t>Çevre Kimyası</t>
  </si>
  <si>
    <t>Gıda Bilimi</t>
  </si>
  <si>
    <t>Üretim Planlaması ve Kontrolü</t>
  </si>
  <si>
    <t>Kalite Planlaması ve Kontrolü</t>
  </si>
  <si>
    <t>Üretim</t>
  </si>
  <si>
    <t>Endüstriyel Otomasyon</t>
  </si>
  <si>
    <t>Latin ve Kuzey Amerika Çalışmaları</t>
  </si>
  <si>
    <t>Uyarma</t>
  </si>
  <si>
    <t>Kınama</t>
  </si>
  <si>
    <t>1 hafta uzaklaştırma</t>
  </si>
  <si>
    <t>3 hafta uzaklaştırma</t>
  </si>
  <si>
    <t>1 ay uzaklaştırma</t>
  </si>
  <si>
    <t>Çıkarma</t>
  </si>
  <si>
    <t>GRUP SAYISI</t>
  </si>
  <si>
    <t>Elektrik ve Elektronik Müh.</t>
  </si>
  <si>
    <t>TOPLAM VERİLEN NOT (B)</t>
  </si>
  <si>
    <r>
      <t xml:space="preserve">  .</t>
    </r>
    <r>
      <rPr>
        <sz val="10"/>
        <rFont val="Times New Roman"/>
        <family val="1"/>
        <charset val="162"/>
      </rPr>
      <t>Etkileşim için Tasarım</t>
    </r>
  </si>
  <si>
    <r>
      <t xml:space="preserve">  .</t>
    </r>
    <r>
      <rPr>
        <sz val="10"/>
        <rFont val="Times New Roman"/>
        <family val="1"/>
        <charset val="162"/>
      </rPr>
      <t>Mimarlık Tarihi</t>
    </r>
  </si>
  <si>
    <r>
      <t xml:space="preserve">  .</t>
    </r>
    <r>
      <rPr>
        <sz val="10"/>
        <rFont val="Times New Roman"/>
        <family val="1"/>
        <charset val="162"/>
      </rPr>
      <t>Yapı Bilimleri</t>
    </r>
  </si>
  <si>
    <r>
      <t xml:space="preserve">  .</t>
    </r>
    <r>
      <rPr>
        <sz val="10"/>
        <rFont val="Times New Roman"/>
        <family val="1"/>
        <charset val="162"/>
      </rPr>
      <t>Bölge Planlama</t>
    </r>
  </si>
  <si>
    <r>
      <t xml:space="preserve">  .</t>
    </r>
    <r>
      <rPr>
        <sz val="10"/>
        <rFont val="Times New Roman"/>
        <family val="1"/>
        <charset val="162"/>
      </rPr>
      <t>Şehir Planlama</t>
    </r>
  </si>
  <si>
    <r>
      <t xml:space="preserve">  .</t>
    </r>
    <r>
      <rPr>
        <sz val="10"/>
        <rFont val="Times New Roman"/>
        <family val="1"/>
        <charset val="162"/>
      </rPr>
      <t>Kentsel Tasarım</t>
    </r>
  </si>
  <si>
    <r>
      <t xml:space="preserve">  .</t>
    </r>
    <r>
      <rPr>
        <sz val="10"/>
        <rFont val="Times New Roman"/>
        <family val="1"/>
        <charset val="162"/>
      </rPr>
      <t>Sosyal Antropoloji</t>
    </r>
  </si>
  <si>
    <r>
      <t xml:space="preserve">  .</t>
    </r>
    <r>
      <rPr>
        <sz val="10"/>
        <rFont val="Times New Roman"/>
        <family val="1"/>
        <charset val="162"/>
      </rPr>
      <t>Yöneticiler İçin İşletme</t>
    </r>
  </si>
  <si>
    <r>
      <t xml:space="preserve">  .</t>
    </r>
    <r>
      <rPr>
        <sz val="10"/>
        <rFont val="Times New Roman"/>
        <family val="1"/>
        <charset val="162"/>
      </rPr>
      <t>İngiliz Edebiyatı</t>
    </r>
  </si>
  <si>
    <r>
      <t xml:space="preserve">  .</t>
    </r>
    <r>
      <rPr>
        <sz val="10"/>
        <rFont val="Times New Roman"/>
        <family val="1"/>
        <charset val="162"/>
      </rPr>
      <t>Eğitim Yönetimi ve Planlaması</t>
    </r>
  </si>
  <si>
    <r>
      <t xml:space="preserve">  .</t>
    </r>
    <r>
      <rPr>
        <sz val="10"/>
        <rFont val="Times New Roman"/>
        <family val="1"/>
        <charset val="162"/>
      </rPr>
      <t>Eğitim Prog. ve Öğretimi</t>
    </r>
  </si>
  <si>
    <r>
      <t xml:space="preserve">  .</t>
    </r>
    <r>
      <rPr>
        <sz val="10"/>
        <rFont val="Times New Roman"/>
        <family val="1"/>
        <charset val="162"/>
      </rPr>
      <t>Eğitimde İnsan Kayn. Gelişt.</t>
    </r>
  </si>
  <si>
    <r>
      <t xml:space="preserve">  .</t>
    </r>
    <r>
      <rPr>
        <sz val="10"/>
        <rFont val="Times New Roman"/>
        <family val="1"/>
        <charset val="162"/>
      </rPr>
      <t>Yazılım Mühendisliği</t>
    </r>
  </si>
  <si>
    <t>KARS</t>
  </si>
  <si>
    <t>ŞANLIURFA</t>
  </si>
  <si>
    <r>
      <t xml:space="preserve">  .</t>
    </r>
    <r>
      <rPr>
        <sz val="10"/>
        <rFont val="Times New Roman"/>
        <family val="1"/>
        <charset val="162"/>
      </rPr>
      <t>Avrupa Bütünleşmesi</t>
    </r>
  </si>
  <si>
    <t xml:space="preserve">Bilim ve Tek. Politikası Çalışmaları </t>
  </si>
  <si>
    <r>
      <t xml:space="preserve">  .</t>
    </r>
    <r>
      <rPr>
        <sz val="10"/>
        <rFont val="Times New Roman"/>
        <family val="1"/>
        <charset val="162"/>
      </rPr>
      <t xml:space="preserve">Deniz Biyolojisi ve Balıkçılığı </t>
    </r>
  </si>
  <si>
    <r>
      <t xml:space="preserve">  .</t>
    </r>
    <r>
      <rPr>
        <sz val="10"/>
        <rFont val="Times New Roman"/>
        <family val="1"/>
        <charset val="162"/>
      </rPr>
      <t>Fiziksel Oşinografi</t>
    </r>
  </si>
  <si>
    <r>
      <t xml:space="preserve">  .</t>
    </r>
    <r>
      <rPr>
        <sz val="10"/>
        <rFont val="Times New Roman"/>
        <family val="1"/>
        <charset val="162"/>
      </rPr>
      <t>Kimyasal Oşinografi</t>
    </r>
  </si>
  <si>
    <t>Enformatik Ensitüsü</t>
  </si>
  <si>
    <r>
      <t xml:space="preserve">  .</t>
    </r>
    <r>
      <rPr>
        <sz val="10"/>
        <rFont val="Times New Roman"/>
        <family val="1"/>
        <charset val="162"/>
      </rPr>
      <t>İnternet Üzerinden Bilişim</t>
    </r>
  </si>
  <si>
    <r>
      <t xml:space="preserve">  .</t>
    </r>
    <r>
      <rPr>
        <sz val="10"/>
        <rFont val="Times New Roman"/>
        <family val="1"/>
        <charset val="162"/>
      </rPr>
      <t>Tıp Bilişimi</t>
    </r>
  </si>
  <si>
    <t xml:space="preserve"> Doktora</t>
  </si>
  <si>
    <r>
      <t xml:space="preserve"> </t>
    </r>
    <r>
      <rPr>
        <b/>
        <sz val="22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Mühendislik Yönetimi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</si>
  <si>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Aktüerya Bilimleri</t>
    </r>
  </si>
  <si>
    <t>Polimer Bilimi ve Tekn.</t>
  </si>
  <si>
    <t>Oyun Teknolojileri</t>
  </si>
  <si>
    <t xml:space="preserve">Modern Diller </t>
  </si>
  <si>
    <t>EE</t>
  </si>
  <si>
    <t>Lisans</t>
  </si>
  <si>
    <t>ABD</t>
  </si>
  <si>
    <t>Mimarlık Fakültesi</t>
  </si>
  <si>
    <t>İktisadi ve İdari Bilimler Fakültesi</t>
  </si>
  <si>
    <t>Eğitim Fakültesi</t>
  </si>
  <si>
    <t>GAZİANTEP</t>
  </si>
  <si>
    <t>2011-2012</t>
  </si>
  <si>
    <t>KOCAELİ</t>
  </si>
  <si>
    <t>MERSİN</t>
  </si>
  <si>
    <t xml:space="preserve">  YÜKSEK LİSANS</t>
  </si>
  <si>
    <t xml:space="preserve">         DOKTORA</t>
  </si>
  <si>
    <t>ENSTİTÜ</t>
  </si>
  <si>
    <t>BAŞVURAN</t>
  </si>
  <si>
    <t xml:space="preserve">KABUL EDİLEN </t>
  </si>
  <si>
    <t>FBE</t>
  </si>
  <si>
    <t>SBE</t>
  </si>
  <si>
    <t>DBE</t>
  </si>
  <si>
    <t>BAŞARILI</t>
  </si>
  <si>
    <t xml:space="preserve">   ODTÜ</t>
  </si>
  <si>
    <t>Bilgisayar ve Öğr.Tek. Öğretmenliği</t>
  </si>
  <si>
    <t>Dikey Geçiş Sınavı (DGS)</t>
  </si>
  <si>
    <t>Küresel Siyaset ve Uluslararası İlişkiler (SUNY Binghamton)</t>
  </si>
  <si>
    <t>UME</t>
  </si>
  <si>
    <t xml:space="preserve">Sosyal Politika </t>
  </si>
  <si>
    <t>Havacılık ve Uzay Mühendisliği</t>
  </si>
  <si>
    <t>Lisansüstü</t>
  </si>
  <si>
    <t>30+1</t>
  </si>
  <si>
    <t>60+2</t>
  </si>
  <si>
    <t>50+2</t>
  </si>
  <si>
    <t>70+2</t>
  </si>
  <si>
    <t>40+1</t>
  </si>
  <si>
    <t>100+3</t>
  </si>
  <si>
    <t>55+2</t>
  </si>
  <si>
    <t>45+2</t>
  </si>
  <si>
    <t>2 hafta uzaklaştırma</t>
  </si>
  <si>
    <t>İktisat Teorisi</t>
  </si>
  <si>
    <t>Çevre Mikrobiyolojisi</t>
  </si>
  <si>
    <t>İKİNCİ ÖĞRETİM</t>
  </si>
  <si>
    <t>Kriptografi</t>
  </si>
  <si>
    <t>Bilimsel Hesaplama</t>
  </si>
  <si>
    <t>Finansal Matematik</t>
  </si>
  <si>
    <t>Medya ve Kültürel Çalışmaları</t>
  </si>
  <si>
    <t>Uygulamalı Matematik Enstitüsü</t>
  </si>
  <si>
    <t>80+2</t>
  </si>
  <si>
    <t>ANKARA</t>
  </si>
  <si>
    <t>Medya ve Kültürel Çalışmalar</t>
  </si>
  <si>
    <t>Şehir Planlama</t>
  </si>
  <si>
    <t>İSTANBUL</t>
  </si>
  <si>
    <t>Tıp Bilişimi</t>
  </si>
  <si>
    <t>Orta Doğu Araştırmaları</t>
  </si>
  <si>
    <t>Kaya Mekaniği</t>
  </si>
  <si>
    <t>Uçuş Araçları Kontrolü</t>
  </si>
  <si>
    <t>GENEL TOPLAM</t>
  </si>
  <si>
    <t>ÜLKE</t>
  </si>
  <si>
    <t>AFGANİSTAN</t>
  </si>
  <si>
    <t>ALMANYA</t>
  </si>
  <si>
    <t>ARNAVUTLUK</t>
  </si>
  <si>
    <t>AVUSTRALYA</t>
  </si>
  <si>
    <t>AZERBAYCAN</t>
  </si>
  <si>
    <t>BANGLADEŞ</t>
  </si>
  <si>
    <t>BELÇİKA</t>
  </si>
  <si>
    <t>BOSNA-HERSEK</t>
  </si>
  <si>
    <t>BULGARİSTAN</t>
  </si>
  <si>
    <t>BURMA</t>
  </si>
  <si>
    <t>ENDONEZYA</t>
  </si>
  <si>
    <t>FİLİPİNLER</t>
  </si>
  <si>
    <t>FİLİSTİN</t>
  </si>
  <si>
    <t>FRANSA</t>
  </si>
  <si>
    <t>GAMBİYA</t>
  </si>
  <si>
    <t>GÜNEY KORE</t>
  </si>
  <si>
    <t>GÜRCİSTAN</t>
  </si>
  <si>
    <t>HOLLANDA</t>
  </si>
  <si>
    <t>İNGİLTERE</t>
  </si>
  <si>
    <t>İSVEÇ</t>
  </si>
  <si>
    <t>İTALYA</t>
  </si>
  <si>
    <t>Havacılık ve Uzay Yapıları</t>
  </si>
  <si>
    <t>KAMERUN</t>
  </si>
  <si>
    <t>KAZAKİSTAN</t>
  </si>
  <si>
    <t>KOSOVA</t>
  </si>
  <si>
    <t>LİBYA</t>
  </si>
  <si>
    <t>MALEZYA</t>
  </si>
  <si>
    <t>MOĞOLİSTAN</t>
  </si>
  <si>
    <t>ÖZBEKİSTAN</t>
  </si>
  <si>
    <t>POLONYA</t>
  </si>
  <si>
    <t>SOMALİ</t>
  </si>
  <si>
    <t>TACİKİSTAN</t>
  </si>
  <si>
    <t>TANZANYA</t>
  </si>
  <si>
    <t>UKRAYNA</t>
  </si>
  <si>
    <t>YUNANİSTAN</t>
  </si>
  <si>
    <t>Anadolu Ticaret Meslek Lisesi</t>
  </si>
  <si>
    <t xml:space="preserve">   KABUL EDİLEN</t>
  </si>
  <si>
    <t>Mantık ve Bilim Felsefesi</t>
  </si>
  <si>
    <t>Katı Hal Fiziği</t>
  </si>
  <si>
    <t>Genel İşletme</t>
  </si>
  <si>
    <t>Mimarlık Kültürü</t>
  </si>
  <si>
    <t>Aerodinamik</t>
  </si>
  <si>
    <t>İtki</t>
  </si>
  <si>
    <t>Yapı Analizi ve Tasarımı</t>
  </si>
  <si>
    <t>Kimyasal Reaksiyon Müh.</t>
  </si>
  <si>
    <t>Yüksek Lisans</t>
  </si>
  <si>
    <t>İkinci Öğretim</t>
  </si>
  <si>
    <t>Haz.</t>
  </si>
  <si>
    <t>1.sınıf</t>
  </si>
  <si>
    <t>2.sınıf</t>
  </si>
  <si>
    <t>3.sınıf</t>
  </si>
  <si>
    <t>4.sınıf</t>
  </si>
  <si>
    <t>5.sınıf</t>
  </si>
  <si>
    <t>Bil.H.</t>
  </si>
  <si>
    <t>Hazırlık</t>
  </si>
  <si>
    <t>Kentsel Politika ve Yerel Yönetimler</t>
  </si>
  <si>
    <t>Bilim ve Teknoloji Politikası Çalışmaları</t>
  </si>
  <si>
    <r>
      <t xml:space="preserve">  .</t>
    </r>
    <r>
      <rPr>
        <sz val="10"/>
        <rFont val="Times New Roman"/>
        <family val="1"/>
        <charset val="162"/>
      </rPr>
      <t>Sosyal Bilimler (Türk -Alman)</t>
    </r>
  </si>
  <si>
    <r>
      <t xml:space="preserve">  .</t>
    </r>
    <r>
      <rPr>
        <sz val="10"/>
        <rFont val="Times New Roman"/>
        <family val="1"/>
        <charset val="162"/>
      </rPr>
      <t>Endüstri ve Örg. Psikolojisi</t>
    </r>
  </si>
  <si>
    <r>
      <t xml:space="preserve">     </t>
    </r>
    <r>
      <rPr>
        <b/>
        <sz val="22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Mimarlıkta Say. Tas. ve Üret. Tek.</t>
    </r>
  </si>
  <si>
    <t>Jeodezi ve Coğrafi Bilgi Teknolojisi</t>
  </si>
  <si>
    <t>Polimer Bilimi ve Teknolojisi</t>
  </si>
  <si>
    <t xml:space="preserve">Uluslararası İlişkiler </t>
  </si>
  <si>
    <t>Biyomedikal Mühendisliği</t>
  </si>
  <si>
    <t>Y.Lis+Dok.</t>
  </si>
  <si>
    <t>190+5</t>
  </si>
  <si>
    <t>Uluslararası İktisat</t>
  </si>
  <si>
    <t>İşletme (SUNY Binghamton)</t>
  </si>
  <si>
    <t>88+3</t>
  </si>
  <si>
    <r>
      <t xml:space="preserve">  .</t>
    </r>
    <r>
      <rPr>
        <sz val="10"/>
        <rFont val="Times New Roman"/>
        <family val="1"/>
        <charset val="162"/>
      </rPr>
      <t>İngiliz Dili Öğretimi</t>
    </r>
  </si>
  <si>
    <t>Yüksek Şeref</t>
  </si>
  <si>
    <t>Şeref</t>
  </si>
  <si>
    <t>En Son Kopya 2009 Faaliyet Kitab-¦.2.xls için Uyumluluk Raporu</t>
  </si>
  <si>
    <t>Çalıştırma tarihi: 2/21/2010 1:03</t>
  </si>
  <si>
    <t>Bu çalışma kitabındaki aşağıdaki özellikler önceki Excel sürümleri tarafından desteklenmiyor. Bu çalışma kitabını önceki bir dosya biçiminde kaydettiğinizde bu özellikler kaybolabilir veya düzeyi düşürülebilir.</t>
  </si>
  <si>
    <t>2010-2011</t>
  </si>
  <si>
    <t>Önemsiz bir güvenilirlik kaybı</t>
  </si>
  <si>
    <t>Yinelenme sayısı</t>
  </si>
  <si>
    <t>Bu çalışma kitabındaki bazı formüller kapatılmış olan başka çalışma kitaplarına bağlı. Excel'in önceki sürümlerinde, bağlı çalışma kitapları açılmadan bu formüller yeniden hesaplandığında, 255 karakter sınırından sonraki karakterler döndürülemez.</t>
  </si>
  <si>
    <t>'İLK 3 ve 1.TERCİH (s.11)'!B18</t>
  </si>
  <si>
    <t>'İLK 3 ve 1.TERCİH (s.11)'!B37</t>
  </si>
  <si>
    <t>Coğrafi Bilgi Sistemleri ve Uzaktan Algılama</t>
  </si>
  <si>
    <t xml:space="preserve">                          KAYIT YAPTIRAN</t>
  </si>
  <si>
    <t>Lisans Sonrası Doktora</t>
  </si>
  <si>
    <t>LİSANS SONRASI DOKTORA</t>
  </si>
  <si>
    <t>(*) MYO İkinci Öğretim Öğrencileri</t>
  </si>
  <si>
    <t xml:space="preserve">İşletme </t>
  </si>
  <si>
    <t>2006-2007</t>
  </si>
  <si>
    <t>Etkileşim için Tasarım</t>
  </si>
  <si>
    <t>University of Poiters</t>
  </si>
  <si>
    <t>Ecole Nationale Superieure Des Mines de Paris</t>
  </si>
  <si>
    <t>Claude Bernard Lyon University</t>
  </si>
  <si>
    <t>Sosyal Bilimler Lisesi</t>
  </si>
  <si>
    <t>Bilgisayar ve Öğretim Tekn. Eğitimi</t>
  </si>
  <si>
    <t>DGS</t>
  </si>
  <si>
    <t>BURSLU</t>
  </si>
  <si>
    <t>KAYIT YAPTIRAN</t>
  </si>
  <si>
    <t xml:space="preserve">ODTÜ İYS'DE </t>
  </si>
  <si>
    <t xml:space="preserve">TOEFL </t>
  </si>
  <si>
    <t xml:space="preserve">IELTS </t>
  </si>
  <si>
    <t>Kür.Siy. ve Ulusl. İliş.(SUNY Binghamton)</t>
  </si>
  <si>
    <t xml:space="preserve">Modelleme ve Simulasyon </t>
  </si>
  <si>
    <t>Bilgisayar ve Öğretim Tekn. Egitimi</t>
  </si>
  <si>
    <t>Hazırlık/Lisans</t>
  </si>
  <si>
    <t xml:space="preserve">Humboldt University </t>
  </si>
  <si>
    <t>Carnegie Mellon University</t>
  </si>
  <si>
    <t>Eindhoven University of Technology</t>
  </si>
  <si>
    <t>Özel Öğrenci</t>
  </si>
  <si>
    <t>Çimento Mühendisliği</t>
  </si>
  <si>
    <t>Seramik Malzemeleri</t>
  </si>
  <si>
    <t xml:space="preserve">Kimya Mühendisliği </t>
  </si>
  <si>
    <t xml:space="preserve">İnşaat Mühendisliği </t>
  </si>
  <si>
    <t>Mikro ve Nanoteknoloji</t>
  </si>
  <si>
    <t>MUĞLA</t>
  </si>
  <si>
    <t>(SUNY %50 Burslu)</t>
  </si>
  <si>
    <t xml:space="preserve"> </t>
  </si>
  <si>
    <t>Deprem Çalışmaları</t>
  </si>
  <si>
    <t xml:space="preserve">Bilgisayar ve Öğretim Teknolojileri Eğitimi </t>
  </si>
  <si>
    <t>University of Patras</t>
  </si>
  <si>
    <t>Rose School</t>
  </si>
  <si>
    <t>The University of Joseph Fourier</t>
  </si>
  <si>
    <t>Deprem Mühendisliği ve Mühendislik Sismolojisi</t>
  </si>
  <si>
    <t>Tezli Yüksek Lisans</t>
  </si>
  <si>
    <t>Tezsiz Yüksek Lisans</t>
  </si>
  <si>
    <t>Fen Edebiyat Fakültesi</t>
  </si>
  <si>
    <t>Bilgisayar ve Öğretim Tekn. Öğretmenliği</t>
  </si>
  <si>
    <t>Ortaöğretim Fen ve Mat. Alanları Eğitimi</t>
  </si>
  <si>
    <t>Bölge Çalışmaları</t>
  </si>
  <si>
    <t>Anadolu Teknik Lisesi (Erkek Teknik)</t>
  </si>
  <si>
    <t>Teknik Lise (Erkek Teknik)</t>
  </si>
  <si>
    <t xml:space="preserve">KONTENJAN </t>
  </si>
  <si>
    <t>HAZİRAN İYS'DE GEÇEN</t>
  </si>
  <si>
    <t>EYLÜL İYS'DE GEÇEN</t>
  </si>
  <si>
    <t>YAZ OKULU SONUNDA GEÇEN</t>
  </si>
  <si>
    <t>Modern Diller (Yunanca)</t>
  </si>
  <si>
    <t>DERS SAYISI (A)</t>
  </si>
  <si>
    <t>DERS BAŞINA ORTALAMA NOT (B/A)</t>
  </si>
  <si>
    <t>ilk uc tercih ankara</t>
  </si>
  <si>
    <t>ilk uc tercih kkk</t>
  </si>
  <si>
    <t>ilk uc tercih toplam</t>
  </si>
  <si>
    <t>DANİMARKA</t>
  </si>
  <si>
    <t>GANA</t>
  </si>
  <si>
    <t>LİTVANYA</t>
  </si>
  <si>
    <t>MALDIVES</t>
  </si>
  <si>
    <t>SANTLUCIA</t>
  </si>
  <si>
    <t>ilk tercih ankara</t>
  </si>
  <si>
    <t>ilk tercihi kkk</t>
  </si>
  <si>
    <t>ilk tercih toplam</t>
  </si>
  <si>
    <t>Modern Diller (İngilizce)</t>
  </si>
  <si>
    <t>Deniz Biyolojisi ve Balıkçılığı</t>
  </si>
  <si>
    <t>Sağlık Bilimleri</t>
  </si>
  <si>
    <t>Karşılaştırmalı Sosyal Bilimler</t>
  </si>
  <si>
    <t>İngilizce Öğretmenliği (SUNY New Paltz)</t>
  </si>
  <si>
    <t>İŞBİRLİĞİ YAPILAN ÜNİVERSİTE</t>
  </si>
  <si>
    <t>İkinci Öğretim Tezsiz Yüksek Lisans</t>
  </si>
  <si>
    <t>Küresel Siyaset ve Ulus. İliş. (SUNY Binghamton)</t>
  </si>
  <si>
    <t>AFYONKARAHİSAR</t>
  </si>
  <si>
    <t>ODTÜ DIŞI</t>
  </si>
  <si>
    <t>2007-2008</t>
  </si>
  <si>
    <t>Deniz Bilimleri Ensitüsü</t>
  </si>
  <si>
    <t>35+1</t>
  </si>
  <si>
    <t>İL ADI</t>
  </si>
  <si>
    <t>ADANA</t>
  </si>
  <si>
    <t>KONYA</t>
  </si>
  <si>
    <t>KÜTAHYA</t>
  </si>
  <si>
    <t>MALATYA</t>
  </si>
  <si>
    <t>AMASYA</t>
  </si>
  <si>
    <t>MANİSA</t>
  </si>
  <si>
    <t>ANTALYA</t>
  </si>
  <si>
    <t>MARDİN</t>
  </si>
  <si>
    <t>ARTVİN</t>
  </si>
  <si>
    <t>AYDIN</t>
  </si>
  <si>
    <t>Technical University of Delft</t>
  </si>
  <si>
    <t xml:space="preserve">Mimarlıkta Sayısal Tasarım ve Üretim Teknolojileri </t>
  </si>
  <si>
    <t>BALIKESİR</t>
  </si>
  <si>
    <t>NEVŞEHİR</t>
  </si>
  <si>
    <t>BİLECİK</t>
  </si>
  <si>
    <t>NİĞDE</t>
  </si>
  <si>
    <t>BİNGÖL</t>
  </si>
  <si>
    <t>ORDU</t>
  </si>
  <si>
    <t>RİZE</t>
  </si>
  <si>
    <t>BOLU</t>
  </si>
  <si>
    <t>SAKARYA</t>
  </si>
  <si>
    <t>BURDUR</t>
  </si>
  <si>
    <t>SAMSUN</t>
  </si>
  <si>
    <t>BURSA</t>
  </si>
  <si>
    <t>SİNOP</t>
  </si>
  <si>
    <t>ÇANAKKALE</t>
  </si>
  <si>
    <t>SİVAS</t>
  </si>
  <si>
    <t>ÇANKIRI</t>
  </si>
  <si>
    <t>TEKİRDAĞ</t>
  </si>
  <si>
    <t>ÇORUM</t>
  </si>
  <si>
    <t>TOKAT</t>
  </si>
  <si>
    <t>DENİZLİ</t>
  </si>
  <si>
    <t>TRABZON</t>
  </si>
  <si>
    <t>DİYARBAKIR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</si>
  <si>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</si>
  <si>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</si>
  <si>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</si>
  <si>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</si>
  <si>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</si>
  <si>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</si>
  <si>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</si>
  <si>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</si>
  <si>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</si>
  <si>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</si>
  <si>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</si>
  <si>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University of Orleans</t>
  </si>
  <si>
    <t>GİRESUN</t>
  </si>
  <si>
    <t>KIRIKKALE</t>
  </si>
  <si>
    <t>HATAY</t>
  </si>
  <si>
    <t>ISPARTA</t>
  </si>
  <si>
    <t>BARTIN</t>
  </si>
  <si>
    <t>İZMİR</t>
  </si>
  <si>
    <t>YALOVA</t>
  </si>
  <si>
    <t>KASTAMONU</t>
  </si>
  <si>
    <t>KAYSERİ</t>
  </si>
  <si>
    <t>KIRKLARELİ</t>
  </si>
  <si>
    <t>OSMANİYE</t>
  </si>
  <si>
    <t>KIRŞEHİR</t>
  </si>
  <si>
    <t>DÜZCE</t>
  </si>
  <si>
    <t>Sosyal Politika</t>
  </si>
  <si>
    <t>Sosyal Bilimler (Türk-Alman)</t>
  </si>
  <si>
    <t>İş Yaşamı Temelli Öğrenme</t>
  </si>
  <si>
    <t xml:space="preserve">  </t>
  </si>
  <si>
    <t>Girişimcilik</t>
  </si>
  <si>
    <t>Küresel Siyaset ve Uluslararası İlişkiler</t>
  </si>
  <si>
    <t>ÖSYS Genel Kontenjan</t>
  </si>
  <si>
    <t>ÖSYS Okul Birincisi</t>
  </si>
  <si>
    <t>ÖSYS TÜBİTAK</t>
  </si>
  <si>
    <t xml:space="preserve"> VERİLEN CEZA</t>
  </si>
  <si>
    <t>BATMAN</t>
  </si>
  <si>
    <t>GÜMÜŞHANE</t>
  </si>
  <si>
    <t>Biyoenformatik</t>
  </si>
  <si>
    <t>Sosyal Bilimler Enstitüsü (Disiplinlerarası)</t>
  </si>
  <si>
    <t>ODTÜ İLE ULUSLARARASI YÜKSEKÖĞRETİM KURUMLARI ARASINDA YÜRÜTÜLEN ORTAK PROGRAMLAR</t>
  </si>
  <si>
    <t xml:space="preserve">   * MYO İkinci Öğretim Öğrencileri               </t>
  </si>
  <si>
    <t>YAN DAL PROGRAMININ ADI</t>
  </si>
  <si>
    <t>Not: Tabloda belirtilen yıl akademik yıl değil, takvim yılıdır.</t>
  </si>
  <si>
    <t>ÖNLİSANS</t>
  </si>
  <si>
    <t>AA</t>
  </si>
  <si>
    <t>BB</t>
  </si>
  <si>
    <t>BA</t>
  </si>
  <si>
    <t>CB</t>
  </si>
  <si>
    <t>CC</t>
  </si>
  <si>
    <t>DC</t>
  </si>
  <si>
    <t>DD</t>
  </si>
  <si>
    <t>FD</t>
  </si>
  <si>
    <t>FF</t>
  </si>
  <si>
    <t>NA</t>
  </si>
  <si>
    <t>İngiliz Dili Öğretimi</t>
  </si>
  <si>
    <t>İngiliz Edebiyatı</t>
  </si>
  <si>
    <t>Jeodezi ve Coğrafi Bilgi Tekn</t>
  </si>
  <si>
    <t>Meslek Yüksekokulu Sınavsız Geçiş</t>
  </si>
  <si>
    <t>SINAVA GİREN</t>
  </si>
  <si>
    <t xml:space="preserve">Hazırlık+Lisans </t>
  </si>
  <si>
    <t xml:space="preserve">Hazırlık </t>
  </si>
  <si>
    <t xml:space="preserve">GENEL TOPLAM </t>
  </si>
  <si>
    <t xml:space="preserve"> ** Fen Bilimleri Enstitüsü'ne bağlı (disiplinlerarası değil) program</t>
  </si>
  <si>
    <t>BAŞARISIZ*</t>
  </si>
  <si>
    <t>(*)   Tez dersinden "U" notu alanlar veya CumGPA&lt;3.00 olanlar</t>
  </si>
  <si>
    <t>ODTÜ*</t>
  </si>
  <si>
    <t>ODTÜ DIŞI**</t>
  </si>
  <si>
    <t>(**) Lisans veya yüksek lisans derecesini ODTÜ dışından alan adayların başvuruları</t>
  </si>
  <si>
    <t>(*)   Lisans veya yüksek lisans derecesini ODTÜ'den alan adayların başvuruları</t>
  </si>
  <si>
    <t>ODTÜ İNGİLİZCE YETERLİK SINAVINDA BAŞARI DURUMU*</t>
  </si>
  <si>
    <t>ULUSLARARASI GEÇERLİ İNGİLİZCE YETERLİK BELGESİ SUNANLAR**</t>
  </si>
  <si>
    <t>ULUSLARARASI NİTELİKTE SINAV SONUCU GETİREN</t>
  </si>
  <si>
    <t>Kız</t>
  </si>
  <si>
    <t>Erkek</t>
  </si>
  <si>
    <t>İkinci Öğretim Yüksek Lisans</t>
  </si>
  <si>
    <t>İkinci Öğretim Özel</t>
  </si>
  <si>
    <t xml:space="preserve"> Önlisans</t>
  </si>
  <si>
    <t>İLK 1000'E GİREN ADAY SAYISI</t>
  </si>
  <si>
    <t>YÜKSEK LİSANS VE DOKTORA MEZUNLARININ YILLARA GÖRE DAĞILIMI</t>
  </si>
  <si>
    <t>Yıllar</t>
  </si>
  <si>
    <t>Yüksek Lisans Mezun Sayısı</t>
  </si>
  <si>
    <t>Doktora Mezun Sayısı</t>
  </si>
  <si>
    <t>Öğrenci Sayısı</t>
  </si>
  <si>
    <t>SUNAN</t>
  </si>
  <si>
    <t>TOEFL vb. SUNAN</t>
  </si>
  <si>
    <r>
      <t xml:space="preserve">  .</t>
    </r>
    <r>
      <rPr>
        <sz val="10"/>
        <rFont val="Times New Roman"/>
        <family val="1"/>
        <charset val="162"/>
      </rPr>
      <t>Aile Psikolojisi</t>
    </r>
  </si>
  <si>
    <t>KAYITLI ÖĞRENCİ SAYISI</t>
  </si>
  <si>
    <t>AÇILAN DERS SAYISI</t>
  </si>
  <si>
    <r>
      <t xml:space="preserve">  .</t>
    </r>
    <r>
      <rPr>
        <sz val="10"/>
        <rFont val="Times New Roman"/>
        <family val="1"/>
        <charset val="162"/>
      </rPr>
      <t>İlköğretim Fen ve Mat. Alan. Eğit.</t>
    </r>
  </si>
  <si>
    <r>
      <t xml:space="preserve">  .</t>
    </r>
    <r>
      <rPr>
        <sz val="10"/>
        <rFont val="Times New Roman"/>
        <family val="1"/>
        <charset val="162"/>
      </rPr>
      <t>Rehberlik ve Psikolojik Danış.</t>
    </r>
  </si>
  <si>
    <t>SINAMALI**</t>
  </si>
  <si>
    <t>Ortaöğretim Fen ve Mat. Alanları Eğit.</t>
  </si>
  <si>
    <t>Sosyal Bil. Enst.(Disiplinlerarası)</t>
  </si>
  <si>
    <t>Kent. Pol. ve Yerel Yön.</t>
  </si>
  <si>
    <t>Deprem Mühendisliği ve Müh. Sis.</t>
  </si>
  <si>
    <t>Not: Tablodaki not sayıları kredili lisansüstü derslerde verilen not sayılarını içermektedir.</t>
  </si>
  <si>
    <t xml:space="preserve">MYO/ FAKÜLTE/ ENSTİTÜ </t>
  </si>
  <si>
    <t>* ODTÜ Kuzey Kıbrıs Kampusu verileri hariçtir.</t>
  </si>
  <si>
    <t>Not: Fakültelerdeki Lisansüstü Programların öğrenci sayıları Fakültelerde gösterilmiştir. (Disiplinlerarası olmayan programlar)</t>
  </si>
  <si>
    <t>ANKARA ATATÜRK ANADOLU LİSESİ</t>
  </si>
  <si>
    <t>ÇANKAYA ATATÜRK LİSESİ</t>
  </si>
  <si>
    <t>ANKARA GAZİ ANADOLU LİSESİ-ANKARA SÖĞÜTÖZÜ ANADOLU LİSESİ</t>
  </si>
  <si>
    <t>ANKARA TED KOLEJİ VAKFI ÖZEL LİSESİ-TED ANKARA KOLEJİ</t>
  </si>
  <si>
    <t>ANKARA HACI ÖMER TARMAN ANADOLU LİSESİ</t>
  </si>
  <si>
    <t>NERMİN-MEHMET ÇEKİÇ ANADOLU LİSESİ</t>
  </si>
  <si>
    <t>BORNOVA ANADOLU LİSESİ</t>
  </si>
  <si>
    <t>BAHÇELİEVLER ANADOLU LİSESİ</t>
  </si>
  <si>
    <t>ANKARA AYRANCI ANADOLU LİSESİ</t>
  </si>
  <si>
    <t>ANKARA ÇAĞRIBEY ANADOLU LİSESİ</t>
  </si>
  <si>
    <t>ANKARA FEN LİSESİ</t>
  </si>
  <si>
    <t>ESKİŞEHİR ANADOLU LİSESİ</t>
  </si>
  <si>
    <t>İÇEL ANADOLU LİSESİ-MERSİN ANADOLU LİSESİ</t>
  </si>
  <si>
    <t>BURSA ANADOLU LİSESİ</t>
  </si>
  <si>
    <t>ÇANKAYA AYHAN SÜMER ANADOLU LİSESİ</t>
  </si>
  <si>
    <t>ODTÜ GELİŞTİRME VAKFI ÖZEL LİSESİ</t>
  </si>
  <si>
    <t>Küresel Siyaset ve Uluslararası İlişkiler (SUNY %50 Burslu)</t>
  </si>
  <si>
    <t xml:space="preserve">Fizik </t>
  </si>
  <si>
    <t>93+3</t>
  </si>
  <si>
    <t>110+3</t>
  </si>
  <si>
    <t>195+5</t>
  </si>
  <si>
    <t>180+5</t>
  </si>
  <si>
    <t xml:space="preserve">KAYIT </t>
  </si>
  <si>
    <t>Ö. BURSLU</t>
  </si>
  <si>
    <t>UÖ**</t>
  </si>
  <si>
    <t>UÖ** KENDİ İSTEĞİ İLE</t>
  </si>
  <si>
    <t>Ürün Tasarımı</t>
  </si>
  <si>
    <t>Yer Bilimi</t>
  </si>
  <si>
    <r>
      <t xml:space="preserve"> </t>
    </r>
    <r>
      <rPr>
        <b/>
        <sz val="22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Mekanik Tasarım ve İmalat</t>
    </r>
  </si>
  <si>
    <t>Sınamalı</t>
  </si>
  <si>
    <t>BREZİLYA</t>
  </si>
  <si>
    <t>MORİTANYA</t>
  </si>
  <si>
    <t>RUANDA</t>
  </si>
  <si>
    <t>TAYVAN</t>
  </si>
  <si>
    <t>ZAMBİYA</t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</si>
  <si>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Etkileşim için Tasarım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</si>
  <si>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Mimarlık Tarihi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</si>
  <si>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Mimarlıkta Sayısal Tasarım ve Üretim Teknolojileri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</si>
  <si>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Restorasyon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</si>
  <si>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Yapı Bilimleri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</si>
  <si>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Bölge Planlama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</si>
  <si>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Şehir Planlama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</si>
  <si>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Kentsel Tasarım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</si>
  <si>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Sosyal Antropoloji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</si>
  <si>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Fizik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</si>
  <si>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Kimya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</si>
  <si>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</si>
  <si>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İngilizce Öğretmenliği (SUNY)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</si>
  <si>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 Dili Öğretimi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</si>
  <si>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İngiliz Edebiyatı</t>
    </r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</si>
  <si>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Tıp Bilişimi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</si>
  <si>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Sosyal Bilimler (Türk-Alman)</t>
    </r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</si>
  <si>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Avrupa Bütünleşmesi</t>
    </r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</si>
  <si>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Mekanik Tasarım ve İmalat</t>
    </r>
  </si>
  <si>
    <r>
      <t xml:space="preserve">  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Mühendislik Yönetimi</t>
    </r>
  </si>
  <si>
    <t>(*)   Lisans veya yüksek lisans derecesini ODTÜ'den alan adayların  başvuruları</t>
  </si>
  <si>
    <t>2012-2013</t>
  </si>
  <si>
    <t xml:space="preserve">Lumiere Lyon 2 University </t>
  </si>
  <si>
    <t>Uluslararası Eşdanışmanlı Ortak Doktora Programı</t>
  </si>
  <si>
    <t>Üniversite Geneli</t>
  </si>
  <si>
    <t xml:space="preserve">Endüstriyel Otomasyon </t>
  </si>
  <si>
    <r>
      <t xml:space="preserve">  .</t>
    </r>
    <r>
      <rPr>
        <sz val="12"/>
        <rFont val="Times New Roman"/>
        <family val="1"/>
        <charset val="162"/>
      </rPr>
      <t>İngiliz Dili Öğretimi</t>
    </r>
  </si>
  <si>
    <t xml:space="preserve">Elektronik Teknolojisi </t>
  </si>
  <si>
    <t>Meslek Yüksekokulu  (*)</t>
  </si>
  <si>
    <t xml:space="preserve">Elektronik Teknolojisi  </t>
  </si>
  <si>
    <t>ÖSYS Engelli</t>
  </si>
  <si>
    <t>UÖ ** Ö. BURSLU: Özel hükümet burslusu olarak kayıt yaptıran uluslararası öğrenci sayıları</t>
  </si>
  <si>
    <t>UÖ ** BURSLU: Türkiye burslusu olarak kayıt yaptıran uluslararası öğrenci sayıları</t>
  </si>
  <si>
    <t>UÖ ** KENDİ İSTEĞİ İLE: Kendi imkanları ile öğrenim gören uluslararası öğrenciler için kontenjan, yerleştirilen ve kayıt yaptıran öğrenci sayıları</t>
  </si>
  <si>
    <t>BÜTÜNLEME SINAV İSTATİSTİKLERİ</t>
  </si>
  <si>
    <t xml:space="preserve">Doktora  </t>
  </si>
  <si>
    <t xml:space="preserve">Sosyal Bilimler (Türk-Alman) </t>
  </si>
  <si>
    <t xml:space="preserve">İktisadi ve İdari Bilimler Fak. </t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</si>
  <si>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Eğitimde İnsan Kaynaklarını Geliş.</t>
    </r>
  </si>
  <si>
    <t>Kür.Siy.ve Ulus.İliş.(SUNY Bingham.)</t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</si>
  <si>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İlköğretim Fen ve Matematik Eğt.</t>
    </r>
  </si>
  <si>
    <t>Ortaöğretim Fen ve Mat. Alanları Eğt.</t>
  </si>
  <si>
    <t>Genel Toplam</t>
  </si>
  <si>
    <t>Okul Öncesi Öğretmenliği</t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</si>
  <si>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Okul Öncesi Öğretmenliği</t>
    </r>
  </si>
  <si>
    <r>
      <t xml:space="preserve"> </t>
    </r>
    <r>
      <rPr>
        <b/>
        <sz val="12"/>
        <rFont val="Times New Roman"/>
        <family val="1"/>
        <charset val="162"/>
      </rP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Okul Öncesi Öğretmenliği</t>
    </r>
  </si>
  <si>
    <r>
      <t xml:space="preserve">  .</t>
    </r>
    <r>
      <rPr>
        <sz val="10"/>
        <rFont val="Times New Roman"/>
        <family val="1"/>
        <charset val="162"/>
      </rPr>
      <t>Okul Öncesi Öğretmenliği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</si>
  <si>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Eğt. İnsan Kaynaklarını Geliştirme</t>
    </r>
  </si>
  <si>
    <r>
      <t xml:space="preserve">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Okul Öncesi Öğretmenliği</t>
    </r>
  </si>
  <si>
    <t>(*) Kuzey Kıbrıs Türk Cumhuriyeti uyruklu öğrenciler hariçtir.</t>
  </si>
  <si>
    <t>Sınava Giren</t>
  </si>
  <si>
    <t>Notu Değişen</t>
  </si>
  <si>
    <t>Geçer Not</t>
  </si>
  <si>
    <t xml:space="preserve">Meslek Yüksekokulu </t>
  </si>
  <si>
    <t>İşletme (SUNY Ücretli)</t>
  </si>
  <si>
    <t>Küresel Siyaset ve Uluslararası İlişkiler (SUNY Ücretli)</t>
  </si>
  <si>
    <t>Fen Bilgisi Öğretmenliği</t>
  </si>
  <si>
    <t>Küresel Siy. ve Ulus. İliş.(SUNY Ücretli)</t>
  </si>
  <si>
    <t>Küresel Siy.ve Ulus. İliş.(SUNY %50 Burslu)</t>
  </si>
  <si>
    <t>İngilizce Öğrt. (SUNY Ücretli)</t>
  </si>
  <si>
    <t>İngilizce Öğrt. (SUNY % 50 Burslu)</t>
  </si>
  <si>
    <t>İlköğretim Matematik Öğretmenliği</t>
  </si>
  <si>
    <t>AÇIKÖĞRETİM LİSESİ</t>
  </si>
  <si>
    <t>Fizik Öğretmenliği</t>
  </si>
  <si>
    <t>Kimya Öğretmenliği</t>
  </si>
  <si>
    <t>lköğretim Matematik Öğretmenliği</t>
  </si>
  <si>
    <t>İngilizce Öğretmenliği (SUNY Ücretli)</t>
  </si>
  <si>
    <t>İngilizce Öğretmenliği (SUNY %50 Burslu)</t>
  </si>
  <si>
    <t>İşletme  (SUNY %50 Burslu)</t>
  </si>
  <si>
    <t>Küresel Siyaset ve Ulus. İliş. (SUNY Ücretli)</t>
  </si>
  <si>
    <t>Kür. Siy. ve Ulus. İliş. (SUNY %50 Burslu)</t>
  </si>
  <si>
    <t>90+3</t>
  </si>
  <si>
    <t>Uluslararası Öğrenci Yerleştirme</t>
  </si>
  <si>
    <t>-</t>
  </si>
  <si>
    <t>GENEL</t>
  </si>
  <si>
    <t>EK*</t>
  </si>
  <si>
    <t xml:space="preserve">EK* </t>
  </si>
  <si>
    <t>EK*: ÖSYS Ek Kontenjan ve DGS Ek Kontenjan - ÖSYS Ek Yerleştirme ve DGS Ek Yerleştirme - ÖSYS Ek Yerleştirme ile kayıt yaptıran ve DGS Ek Yerleştirme ile kayıt yaptıran sayıları toplamıdır.</t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</si>
  <si>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Fen Bilgisi Öğretmenliği</t>
    </r>
  </si>
  <si>
    <t xml:space="preserve">Müzik ve Güzel Sanatlar </t>
  </si>
  <si>
    <t>Deniz Jeolojisi ve Jeofiziği</t>
  </si>
  <si>
    <t>BAHREYN</t>
  </si>
  <si>
    <t>İSPANYA</t>
  </si>
  <si>
    <t>MAURITIUS</t>
  </si>
  <si>
    <t>İş Sağlığı ve Güvenliği</t>
  </si>
  <si>
    <r>
      <t xml:space="preserve">  </t>
    </r>
    <r>
      <rPr>
        <b/>
        <sz val="22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İş Yaşamı Temelli Öğrenme</t>
    </r>
  </si>
  <si>
    <r>
      <t xml:space="preserve">  .</t>
    </r>
    <r>
      <rPr>
        <sz val="10"/>
        <rFont val="Times New Roman"/>
        <family val="1"/>
        <charset val="162"/>
      </rPr>
      <t xml:space="preserve">Deniz Jeolojisi ve Jeofiziği </t>
    </r>
  </si>
  <si>
    <t>Mühendislik Metal ve Alaşım</t>
  </si>
  <si>
    <t>2013-2014</t>
  </si>
  <si>
    <t>Fen-Edebiyat Fakültesi</t>
  </si>
  <si>
    <t>MF-2</t>
  </si>
  <si>
    <t>MF-3</t>
  </si>
  <si>
    <t>Bilgisayar ve Öğretim Teknolojileri Öğretmenliği</t>
  </si>
  <si>
    <t>YGS-5</t>
  </si>
  <si>
    <t>Başarısız Not Sayısı</t>
  </si>
  <si>
    <t>Notu Değişen/Başarısız Not (%)</t>
  </si>
  <si>
    <t>Yüksek Lisans (İ.Ö.)</t>
  </si>
  <si>
    <t>Lisans 1.sınıf</t>
  </si>
  <si>
    <t>Lisans 2.sınıf</t>
  </si>
  <si>
    <t>Lisans 3.sınıf</t>
  </si>
  <si>
    <t>Lisans 4.sınıf</t>
  </si>
  <si>
    <t>Lisans 5.sınıf</t>
  </si>
  <si>
    <t>Lisans Sonrası Doktora (B.Hazırlık )</t>
  </si>
  <si>
    <t>Doktora (B.Hazırlık )</t>
  </si>
  <si>
    <t>Yüksek Lisans (Tezli )</t>
  </si>
  <si>
    <t>Yüksek Lisans (Tezsiz )</t>
  </si>
  <si>
    <t>Yüksek Lisans (B.Hazırlık )</t>
  </si>
  <si>
    <t>Geçer Not/Başarısız not (%)</t>
  </si>
  <si>
    <t>2014-2015</t>
  </si>
  <si>
    <t>Matematik Öğretmenliği</t>
  </si>
  <si>
    <t>798*/105372</t>
  </si>
  <si>
    <t>32350/6142**</t>
  </si>
  <si>
    <t>1614**/14270</t>
  </si>
  <si>
    <t>YGS-2</t>
  </si>
  <si>
    <t>Biyoloji (KKTC Uyruklu)</t>
  </si>
  <si>
    <t>Fizik (KKTC Uyruklu)</t>
  </si>
  <si>
    <t>Kimya  (KKTC Uyruklu)</t>
  </si>
  <si>
    <t>Havacılık ve Uzay Mühendisliği (KKTC Uyruklu)</t>
  </si>
  <si>
    <t>BAYBURT</t>
  </si>
  <si>
    <t>KARAMAN</t>
  </si>
  <si>
    <t>ANKARA KOCATEPE MİMAR KEMAL ANADOLU LİSESİ</t>
  </si>
  <si>
    <t>KONYA ANADOLU LİSESİ-MERAM ANADOLU LİSESİ</t>
  </si>
  <si>
    <t>KADIKÖY ANADOLU LİSESİ</t>
  </si>
  <si>
    <t>Anadolu Lisesi (Yabanci Dille Ögretim Yapan Resmi Liseler)</t>
  </si>
  <si>
    <t>Anadolu Ögretmen Lisesi</t>
  </si>
  <si>
    <t>Yabanci Dille Ögretim Yapan Özel Lise</t>
  </si>
  <si>
    <t>Lise (Resmi ve Gündüz Ögretimi Yapan Liseler)</t>
  </si>
  <si>
    <t>Lise Programı</t>
  </si>
  <si>
    <t>Lise (Y.Dil Agirlikli Program Uygulayan Liseler)</t>
  </si>
  <si>
    <t>Anadolu Kiz Meslek Lisesi</t>
  </si>
  <si>
    <t>Anadolu Imam Hatip Lisesi</t>
  </si>
  <si>
    <t>Endüstri Meslek Lisesi</t>
  </si>
  <si>
    <t>Anadolu Otelcilik ve Turizm Meslek Lisesi</t>
  </si>
  <si>
    <t>Polis Koleji</t>
  </si>
  <si>
    <t>Nörobilim ve Nöroteknoloji</t>
  </si>
  <si>
    <r>
      <t xml:space="preserve"> </t>
    </r>
    <r>
      <rPr>
        <b/>
        <sz val="20"/>
        <rFont val="Times New Roman"/>
        <family val="1"/>
        <charset val="162"/>
      </rPr>
      <t xml:space="preserve"> .</t>
    </r>
    <r>
      <rPr>
        <sz val="12"/>
        <rFont val="Times New Roman"/>
        <family val="1"/>
        <charset val="162"/>
      </rPr>
      <t>Matematik Öğretmenliği</t>
    </r>
  </si>
  <si>
    <t>Engel Kategorisi</t>
  </si>
  <si>
    <t>Görme Engeli</t>
  </si>
  <si>
    <t>İşitme Engeli</t>
  </si>
  <si>
    <t>Hareket Engeli</t>
  </si>
  <si>
    <t>Dikkat Eksikliği, Hiperaktivite</t>
  </si>
  <si>
    <t>Psikolojik Problemler</t>
  </si>
  <si>
    <t>Öğrenme Güçlüğü</t>
  </si>
  <si>
    <t>Kronik Sağlık Sorunları</t>
  </si>
  <si>
    <t>Geçici Yetersizlikler</t>
  </si>
  <si>
    <t>Diğer</t>
  </si>
  <si>
    <t>Yerleştirilen</t>
  </si>
  <si>
    <t>Kayıt Yaptıran</t>
  </si>
  <si>
    <t>Mimarlıkta Sayısal Tasarım ve Üretim Teknolojileri (Uluslararası Ortak Program)</t>
  </si>
  <si>
    <t>İş Yaşamı Temelli Öğrenme (Uluslararası Ortak Program)</t>
  </si>
  <si>
    <r>
      <t xml:space="preserve">   </t>
    </r>
    <r>
      <rPr>
        <b/>
        <sz val="22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Biyoenformatik</t>
    </r>
  </si>
  <si>
    <t>20+1</t>
  </si>
  <si>
    <t>Aktüerya Bilimleri</t>
  </si>
  <si>
    <t>EKVADOR</t>
  </si>
  <si>
    <t>GİNE</t>
  </si>
  <si>
    <t>SLOVENYA</t>
  </si>
  <si>
    <t>KORE CUMHURİYETİ</t>
  </si>
  <si>
    <t>MYANMAR</t>
  </si>
  <si>
    <t>SANT_VINCENTANDGREN</t>
  </si>
  <si>
    <t>SIRBİSTAN VE KARADAĞ</t>
  </si>
  <si>
    <t>SİNGAPUR</t>
  </si>
  <si>
    <t>TÜRKİYE-UA</t>
  </si>
  <si>
    <t>Bilgisayar ve Öğr.Tek.Eğitimi</t>
  </si>
  <si>
    <t>Yazılım Mühendisliği</t>
  </si>
  <si>
    <t>Petrol ve Doğal Gaz Mühendisliği</t>
  </si>
  <si>
    <t>Modern Diller (Almanca)</t>
  </si>
  <si>
    <t>Modern Diller (Fransızca)</t>
  </si>
  <si>
    <t>Modern Diller (İspanyolca)</t>
  </si>
  <si>
    <t>Müzik ve Güzel Sanatlar (Müzik Aktiviteleri)</t>
  </si>
  <si>
    <t>PUAN TÜRÜ  2013-2015 ÖSYS</t>
  </si>
  <si>
    <t>1684*/ 93578</t>
  </si>
  <si>
    <t>29036/ 5743**</t>
  </si>
  <si>
    <t>21946/ 4397**</t>
  </si>
  <si>
    <t>52714/ 9755**</t>
  </si>
  <si>
    <t>BİTLİS</t>
  </si>
  <si>
    <t>AĞRI</t>
  </si>
  <si>
    <t>KİLİS</t>
  </si>
  <si>
    <t>IĞDIR</t>
  </si>
  <si>
    <t>ŞIRNAK</t>
  </si>
  <si>
    <t>KKTC</t>
  </si>
  <si>
    <t>SİİRT</t>
  </si>
  <si>
    <t>Kara Astsubay Hazırlama Okulu</t>
  </si>
  <si>
    <t>Meslek Lisesi Programı</t>
  </si>
  <si>
    <t>Adalet Meslek Lisesi</t>
  </si>
  <si>
    <t>2015 ÖSYS TERCİH SIRALAMASI</t>
  </si>
  <si>
    <t>46+2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</si>
  <si>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</si>
  <si>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</si>
  <si>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</si>
  <si>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</si>
  <si>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</si>
  <si>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</si>
  <si>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</si>
  <si>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</si>
  <si>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</si>
  <si>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</si>
  <si>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</si>
  <si>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ÇANKAYA M.EMİN RESULZADE ANADOLU LİSESİ</t>
  </si>
  <si>
    <t>DR.BİNNAZ EGE-DR.RIDVAN EGE ANADOLU LİSESİ</t>
  </si>
  <si>
    <t>ETİMESGUT ANADOLU LİSESİ</t>
  </si>
  <si>
    <t xml:space="preserve">ANKARA ANADOLU LİSESİ </t>
  </si>
  <si>
    <t>ÜMİTKÖY ANADOLU LİSESİ</t>
  </si>
  <si>
    <t>FETHİYE KEMAL MUMCU ANADOLU LİSESİ</t>
  </si>
  <si>
    <t>ÇANKAYA BETÜL CAN ANADOLU LİSESİ</t>
  </si>
  <si>
    <t>ÖZEL EGE LİSESİ</t>
  </si>
  <si>
    <t>ESKİŞEHİR KILIÇOĞLU ANADOLU LİSESİ</t>
  </si>
  <si>
    <t>75.YIL ANADOLU LİSESİ</t>
  </si>
  <si>
    <t>ANKARA ÇANKAYA LİSESİ</t>
  </si>
  <si>
    <t>ADEM-TOLUNAY ANADOLU LİSESİ</t>
  </si>
  <si>
    <t>ADANA FEN LİSESİ</t>
  </si>
  <si>
    <t xml:space="preserve"> ÇANKAYA HASAN ALİ YÜCEL SOSYAL BİLİMLER LİSESİ</t>
  </si>
  <si>
    <t>SÜLEYMAN DEMİREL ANADOLU LİSESİ (SİNCAN)</t>
  </si>
  <si>
    <t>TOPLU KONUT İDARESİ ANADOLU LİSESİ (ETİMESGUT)</t>
  </si>
  <si>
    <t>ANTALYA ANADOLU LİSESİ</t>
  </si>
  <si>
    <t>MUSTAFA AZMİ DOĞAN ANADOLU LİSESİ (YENİMAHALLE)</t>
  </si>
  <si>
    <t>ATATÜRK LİSESİ</t>
  </si>
  <si>
    <t>KOCAELİ ANADOLU LİSESİ</t>
  </si>
  <si>
    <t>ADANA ANADOLU LİSESİ</t>
  </si>
  <si>
    <t>EYÜP AYGAR FEN LİSESİ</t>
  </si>
  <si>
    <t>İZMİR FEN LİSESİ</t>
  </si>
  <si>
    <t>GÖLBAŞI ANADOLU LİSESİ</t>
  </si>
  <si>
    <t>VEFA LİSESİ</t>
  </si>
  <si>
    <t>ALPARSLAN ANADOLU LİSESİ</t>
  </si>
  <si>
    <t>YUSUF ZİYA ÖNER FEN LİSESİ</t>
  </si>
  <si>
    <t>CUMHURİYET FEN LİSESİ</t>
  </si>
  <si>
    <t>170+5</t>
  </si>
  <si>
    <t>Y.l. Tezli.</t>
  </si>
  <si>
    <t>Y.L.Tezsiz</t>
  </si>
  <si>
    <t>Tablo 2. Mezun Sayıları  (2005-2015)</t>
  </si>
  <si>
    <t>Tablo 1. Öğrenci Sayıları  (2005-2015)</t>
  </si>
  <si>
    <t xml:space="preserve"> .Deniz Bilim (oşinografi)</t>
  </si>
  <si>
    <t xml:space="preserve">2014-2015/ II. DÖNEM          </t>
  </si>
  <si>
    <t>2015 YAZ DÖNEMİ</t>
  </si>
  <si>
    <t xml:space="preserve">2015-2016/ I. DÖNEM          </t>
  </si>
  <si>
    <t>Not: Tabloda belirtilen yıl 2014-2015/ II. Dönem, 2015 Yaz Dönemi, 2015-2016/ I. Dönem toplamlarından oluşturulan takvim bazlı yıldır.</t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</si>
  <si>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Kültürel Mirası koruma Programı</t>
    </r>
  </si>
  <si>
    <r>
      <t xml:space="preserve">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Kültürel Mirası Koruma Programı</t>
    </r>
  </si>
  <si>
    <t>Modern Diller (Yabancılar için Türk Dili)</t>
  </si>
  <si>
    <t>Müzik ve Güzel Sanatlar (müzik)</t>
  </si>
  <si>
    <t>Müzik ve Güzel Sanatlar (tiyatro)</t>
  </si>
  <si>
    <t>Modern Diller(Çince)</t>
  </si>
  <si>
    <t>İTÜ (İngilizce)</t>
  </si>
  <si>
    <t>YILDIZ TEKNİK (İngilizce)</t>
  </si>
  <si>
    <t>YILDIZ TEKNİK</t>
  </si>
  <si>
    <t>GAZİ</t>
  </si>
  <si>
    <t>MARMARA</t>
  </si>
  <si>
    <t>BOĞAZİÇİ</t>
  </si>
  <si>
    <t>İTÜ</t>
  </si>
  <si>
    <t>GALATASARAY</t>
  </si>
  <si>
    <t>HACETTEPE</t>
  </si>
  <si>
    <t>HACETTEPE (İngilizce)</t>
  </si>
  <si>
    <t>BİLKENT</t>
  </si>
  <si>
    <t>(SUNY Ücretli)</t>
  </si>
  <si>
    <t>ANADOLU</t>
  </si>
  <si>
    <t xml:space="preserve">İTÜ </t>
  </si>
  <si>
    <t xml:space="preserve">   </t>
  </si>
  <si>
    <t>2014-2015 II. DÖNEMİ ÖĞRENCİ SAYISI</t>
  </si>
  <si>
    <t>2015-2016 I. DÖNEMİ ÖĞRENCİ SAYISI</t>
  </si>
  <si>
    <t xml:space="preserve">     Matematik Öğretmenliği</t>
  </si>
  <si>
    <t xml:space="preserve">      Matematik Öğretmenliği</t>
  </si>
  <si>
    <t xml:space="preserve">* Haziran, Temmuz, Eylül 2015 İngilizce Yeterlik Sınavları esas alınmıştır. </t>
  </si>
  <si>
    <t>1.SINIFA GEÇEN TOPLAM</t>
  </si>
  <si>
    <t xml:space="preserve">Not 1 : 2015 1.donem ogrenci sayilari dikkate alinmistir. </t>
  </si>
  <si>
    <t>Not 2 : 201506 - 201508 - 201509 IYS donemleri dikkate alinmistir.</t>
  </si>
  <si>
    <t>ESKİ</t>
  </si>
  <si>
    <t>ÖĞRENCİ</t>
  </si>
  <si>
    <t>ÖZEL</t>
  </si>
  <si>
    <t>*Nisan, Haziran ve Eylül 2015 tarihlerindeki İngilizce Yeterlik Sınavı sonuçları</t>
  </si>
  <si>
    <t xml:space="preserve">** 2014-2015 Eğitim Öğretim Yılı II. Döneminde programa kabul edilen ve İngilizce Yeterlik </t>
  </si>
  <si>
    <t>* Nisan, Haziran, Eylül 2014 ve Ocak, Haziran 2015 tarihlerindeki İngilizce Yeterlik Sınavı sonuçları</t>
  </si>
  <si>
    <r>
      <t xml:space="preserve">  .</t>
    </r>
    <r>
      <rPr>
        <sz val="10"/>
        <rFont val="Times New Roman"/>
        <family val="1"/>
        <charset val="162"/>
      </rPr>
      <t>Kültüre Mirası Koruma Programı</t>
    </r>
  </si>
  <si>
    <t>Not: 2014-2015 Eğitim Öğretim Yılı II. Döneminde Kurum İçi 1, Kurumlararası 2 öğrenci Yatay Geçişle kayıt yaptırmıştır.</t>
  </si>
  <si>
    <t>2014-2015 Eğitim Öğretim Yılı II. Dönemi</t>
  </si>
  <si>
    <t>2015-2016 Eğitim Öğretim Yılı I. Dönemi</t>
  </si>
  <si>
    <t>Yüksek Lisans (İ.Ö.)(B.Hazırlık)</t>
  </si>
  <si>
    <t>2015-2016</t>
  </si>
  <si>
    <t>Toplumsal Cinsiyet ve Kadın Çalışmaları</t>
  </si>
  <si>
    <t>* Program açıldığından bu yana,  2015-2016 I. Dönem sonu itibariyle toplam mezun sayısı</t>
  </si>
  <si>
    <t>BİRLEŞİK ARAP EMİRLİ</t>
  </si>
  <si>
    <t>BURYAT</t>
  </si>
  <si>
    <t>ÇEK CUMHURİYETİ</t>
  </si>
  <si>
    <t>ÇİN</t>
  </si>
  <si>
    <t>FİNLANDİYA</t>
  </si>
  <si>
    <t>GUYANA</t>
  </si>
  <si>
    <t>GÜNEY AFRİKA</t>
  </si>
  <si>
    <t>HABEŞİSTAN</t>
  </si>
  <si>
    <t>HİNDİSTAN</t>
  </si>
  <si>
    <t>IRAK</t>
  </si>
  <si>
    <t>KUVEYT</t>
  </si>
  <si>
    <t>LÜBNAN</t>
  </si>
  <si>
    <t>MACARİSTAN</t>
  </si>
  <si>
    <t>MAKEDONYA</t>
  </si>
  <si>
    <t>MEKSİKA</t>
  </si>
  <si>
    <t>MISIR</t>
  </si>
  <si>
    <t>MOLDOVA</t>
  </si>
  <si>
    <t>NİJERYA</t>
  </si>
  <si>
    <t>PORTEKİZ</t>
  </si>
  <si>
    <t>ROMANYA</t>
  </si>
  <si>
    <t>RUS FEDERASYONU</t>
  </si>
  <si>
    <t>SRİ LANKA</t>
  </si>
  <si>
    <t>SUDAN</t>
  </si>
  <si>
    <t>SURİYE</t>
  </si>
  <si>
    <t>SUUDİ ARABİSTAN</t>
  </si>
  <si>
    <t>TUNUS</t>
  </si>
  <si>
    <t>TÜRKMENİSTAN</t>
  </si>
  <si>
    <t>UGANDA</t>
  </si>
  <si>
    <t>JAPONYA</t>
  </si>
  <si>
    <t>KAMBOÇYA</t>
  </si>
  <si>
    <t>KANADA</t>
  </si>
  <si>
    <t>KENYA</t>
  </si>
  <si>
    <t>KIRGIZİSTAN</t>
  </si>
  <si>
    <t>KKTC-UA*</t>
  </si>
  <si>
    <t>ÜRDÜN</t>
  </si>
  <si>
    <t>YEMEN</t>
  </si>
  <si>
    <t>AVUSTURYA</t>
  </si>
  <si>
    <t>FAS</t>
  </si>
  <si>
    <t>IRAN</t>
  </si>
  <si>
    <t>KOLOMBİYA</t>
  </si>
  <si>
    <t>PAKİSTAN</t>
  </si>
  <si>
    <t>SENEGAL</t>
  </si>
  <si>
    <t>Deprem Mühendisliği ve Müh. Sismolojisi (Uluslararası Ortak Program)</t>
  </si>
  <si>
    <t>Etkileşim için Tasarım (Uluslararası Ortak Program)</t>
  </si>
  <si>
    <t>2014-2015 Eğitim Öğretim Yılı II. Dönemi toplam öğrenci sayısı 25.280</t>
  </si>
  <si>
    <t>Siber Güvenlik</t>
  </si>
  <si>
    <t>2015-2016 Eğitim Öğretim Yılı I. Dönemi toplam öğrenci sayısı 26.739'dur.</t>
  </si>
  <si>
    <t xml:space="preserve">  .Etkileşim için Tasarım (Uluslararası Ortak Program)</t>
  </si>
  <si>
    <t xml:space="preserve">  .Mimarlıkta Sayısal Tasarım ve Üretim Teknolojileri (Uluslararası Ortak Program)</t>
  </si>
  <si>
    <t xml:space="preserve">  .Mimarlık Tarihi</t>
  </si>
  <si>
    <t xml:space="preserve">  .Kültürel Mirası Koruma Programı</t>
  </si>
  <si>
    <t xml:space="preserve">  .Yapı Bilimleri</t>
  </si>
  <si>
    <t xml:space="preserve">   .Bölge Planlama</t>
  </si>
  <si>
    <t xml:space="preserve">  .Şehir Planlama</t>
  </si>
  <si>
    <t xml:space="preserve">  .Kentsel Tasarım</t>
  </si>
  <si>
    <t xml:space="preserve">  .Endüstri ve Örgüt Psikolojisi</t>
  </si>
  <si>
    <t xml:space="preserve">  .Aile Psikolojisi</t>
  </si>
  <si>
    <t xml:space="preserve">  .Sosyal Antropoloji</t>
  </si>
  <si>
    <t xml:space="preserve">  .Yöneticiler İçin İşletme</t>
  </si>
  <si>
    <t xml:space="preserve">  .Fizik Öğretmenliği</t>
  </si>
  <si>
    <t xml:space="preserve">  .Kimya Öğretmenliği</t>
  </si>
  <si>
    <t xml:space="preserve">  .Matematik Öğretmenliği</t>
  </si>
  <si>
    <t xml:space="preserve">  .İngilizce Öğretmenliği</t>
  </si>
  <si>
    <t xml:space="preserve">  .İngilizce Öğrt. (SUNY New Paltz)</t>
  </si>
  <si>
    <t xml:space="preserve"> .İngiliz Dili Öğretimi</t>
  </si>
  <si>
    <t xml:space="preserve">  .İngiliz Edebiyatı</t>
  </si>
  <si>
    <t xml:space="preserve">   .Fen Bilgisi Öğretmenliği</t>
  </si>
  <si>
    <t xml:space="preserve">  .İlköğretim Matematik Öğretmenliği</t>
  </si>
  <si>
    <t xml:space="preserve">   .Okul Öncesi Öğretmenliği</t>
  </si>
  <si>
    <t xml:space="preserve">   .İlköğretim Fen ve Matematik Eğitimi</t>
  </si>
  <si>
    <t xml:space="preserve">   .Eğitim Yönetimi ve Planlaması</t>
  </si>
  <si>
    <t xml:space="preserve">  .Eğitim Programları ve Öğretimi</t>
  </si>
  <si>
    <t xml:space="preserve">  .Eğitimde İnsan Kaynaklarını Geliştirme</t>
  </si>
  <si>
    <t xml:space="preserve">   .Rehberlik ve Psikolojik Danışmanlık</t>
  </si>
  <si>
    <t xml:space="preserve">  .Yazılım Mühendisliği </t>
  </si>
  <si>
    <t xml:space="preserve">  .Mühendislik Yönetimi</t>
  </si>
  <si>
    <t xml:space="preserve">  .Mekanik Tasarım ve İmalat</t>
  </si>
  <si>
    <t xml:space="preserve">  .Avrupa Bütünleşmesi</t>
  </si>
  <si>
    <t xml:space="preserve"> .Sosyal Bilimler (Türk-Alman)</t>
  </si>
  <si>
    <t xml:space="preserve">   .Deniz Bilim (Oşinografi)</t>
  </si>
  <si>
    <t xml:space="preserve">   .Deniz Biyolojisi ve Balıkçılığı</t>
  </si>
  <si>
    <t xml:space="preserve">   .Deniz Jeolojisi ve Jeofiziği</t>
  </si>
  <si>
    <t xml:space="preserve">  .Fiziksel Oşinografi</t>
  </si>
  <si>
    <t xml:space="preserve">   .Kimyasal Oşinografi</t>
  </si>
  <si>
    <t xml:space="preserve">  .Internet Üzerinden Bilişim</t>
  </si>
  <si>
    <t xml:space="preserve">  .Yazılım Yönetimi </t>
  </si>
  <si>
    <t xml:space="preserve">   .Oyun Teknolojileri</t>
  </si>
  <si>
    <t xml:space="preserve">   .Tıp Bilişimi</t>
  </si>
  <si>
    <t xml:space="preserve">   .İş Yaşamı Temelli Öğrenme</t>
  </si>
  <si>
    <t xml:space="preserve">   .Aktüerya Bilimleri</t>
  </si>
  <si>
    <t/>
  </si>
  <si>
    <t>Spor Lisesi</t>
  </si>
  <si>
    <t>Özel Temel Lise</t>
  </si>
  <si>
    <t>Özel Anadolu Öğretmen Lisesi</t>
  </si>
  <si>
    <t>Teknik Lise (Kız Teknik)</t>
  </si>
  <si>
    <t>ADIYAMAN</t>
  </si>
  <si>
    <t>KAHRAMANMARAŞ</t>
  </si>
  <si>
    <t>KARABÜK</t>
  </si>
  <si>
    <r>
      <t xml:space="preserve">   </t>
    </r>
    <r>
      <rPr>
        <b/>
        <sz val="20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Deniz Bilim (Oşinografi)</t>
    </r>
  </si>
  <si>
    <t>MECVUT</t>
  </si>
  <si>
    <t>2015-2016                          I. DÖNEMİ ÖĞRENCİ SAYISI</t>
  </si>
  <si>
    <t>Siyaset Bilimi ve Uluslararası İlişkiler</t>
  </si>
  <si>
    <t>Deniz Bilim (Oşinografi)</t>
  </si>
  <si>
    <t>2015-2016 Eğitim Öğretim Yılı I. Dönemi toplam öğrenci sayısı 26739'dur.</t>
  </si>
  <si>
    <t>University of Lehigh</t>
  </si>
  <si>
    <t>A.B.D</t>
  </si>
  <si>
    <t>2014-2015/ II. DÖNEM</t>
  </si>
  <si>
    <t>2015-2016/ I. DÖNEM</t>
  </si>
  <si>
    <t>Yöneticiler İçin İşletme</t>
  </si>
  <si>
    <t>Siber güvenlik</t>
  </si>
  <si>
    <t xml:space="preserve"> TOPLAM</t>
  </si>
  <si>
    <r>
      <t xml:space="preserve">  .</t>
    </r>
    <r>
      <rPr>
        <sz val="10"/>
        <rFont val="Times New Roman"/>
        <family val="1"/>
        <charset val="162"/>
      </rPr>
      <t>Mimarlıkta Sayısal Tasarım</t>
    </r>
  </si>
  <si>
    <r>
      <t xml:space="preserve">   .</t>
    </r>
    <r>
      <rPr>
        <sz val="10"/>
        <rFont val="Times New Roman"/>
        <family val="1"/>
        <charset val="162"/>
      </rPr>
      <t>Bölge Planlama</t>
    </r>
  </si>
  <si>
    <r>
      <t xml:space="preserve">   .</t>
    </r>
    <r>
      <rPr>
        <sz val="10"/>
        <rFont val="Times New Roman"/>
        <family val="1"/>
        <charset val="162"/>
      </rPr>
      <t>Şehir Planlama</t>
    </r>
  </si>
  <si>
    <r>
      <t xml:space="preserve">  .</t>
    </r>
    <r>
      <rPr>
        <sz val="10"/>
        <rFont val="Times New Roman"/>
        <family val="1"/>
        <charset val="162"/>
      </rPr>
      <t>Yöneticiler için İşletme</t>
    </r>
  </si>
  <si>
    <r>
      <t xml:space="preserve"> </t>
    </r>
    <r>
      <rPr>
        <b/>
        <sz val="10"/>
        <rFont val="Times New Roman"/>
        <family val="1"/>
        <charset val="162"/>
      </rPr>
      <t xml:space="preserve">  .</t>
    </r>
    <r>
      <rPr>
        <sz val="10"/>
        <rFont val="Times New Roman"/>
        <family val="1"/>
        <charset val="162"/>
      </rPr>
      <t>Okul Öncesi Öğretmenliği</t>
    </r>
  </si>
  <si>
    <r>
      <t xml:space="preserve">   .</t>
    </r>
    <r>
      <rPr>
        <sz val="10"/>
        <rFont val="Times New Roman"/>
        <family val="1"/>
        <charset val="162"/>
      </rPr>
      <t>İlköğretim Fen ve Matematik Eğitimi</t>
    </r>
  </si>
  <si>
    <r>
      <t xml:space="preserve">  .</t>
    </r>
    <r>
      <rPr>
        <sz val="10"/>
        <rFont val="Times New Roman"/>
        <family val="1"/>
        <charset val="162"/>
      </rPr>
      <t>Eğitimde İnsan Kaynaklarını Geliştirme</t>
    </r>
  </si>
  <si>
    <r>
      <t xml:space="preserve">  .</t>
    </r>
    <r>
      <rPr>
        <sz val="10"/>
        <rFont val="Times New Roman"/>
        <family val="1"/>
        <charset val="162"/>
      </rPr>
      <t xml:space="preserve">Yazılım Mühendisliği </t>
    </r>
  </si>
  <si>
    <r>
      <t xml:space="preserve">  .</t>
    </r>
    <r>
      <rPr>
        <sz val="10"/>
        <rFont val="Times New Roman"/>
        <family val="1"/>
        <charset val="162"/>
      </rPr>
      <t>Mühendislik Yönetimi</t>
    </r>
  </si>
  <si>
    <r>
      <t xml:space="preserve">  .</t>
    </r>
    <r>
      <rPr>
        <sz val="10"/>
        <rFont val="Times New Roman"/>
        <family val="1"/>
        <charset val="162"/>
      </rPr>
      <t>Mekanik Tasarım ve İmalat</t>
    </r>
  </si>
  <si>
    <r>
      <t xml:space="preserve">   .</t>
    </r>
    <r>
      <rPr>
        <sz val="10"/>
        <rFont val="Times New Roman"/>
        <family val="1"/>
        <charset val="162"/>
      </rPr>
      <t>Avrupa Bütünleşmesi</t>
    </r>
  </si>
  <si>
    <r>
      <t xml:space="preserve">   .</t>
    </r>
    <r>
      <rPr>
        <sz val="10"/>
        <rFont val="Times New Roman"/>
        <family val="1"/>
        <charset val="162"/>
      </rPr>
      <t>Internet Üzerinden Bilişim</t>
    </r>
  </si>
  <si>
    <r>
      <t xml:space="preserve">. </t>
    </r>
    <r>
      <rPr>
        <sz val="10"/>
        <rFont val="Times New Roman"/>
        <family val="1"/>
        <charset val="162"/>
      </rPr>
      <t>Yukarıda belirtilen mezun sayıları bahar, yaz ve güz dönemlerini kapsayan takvim yılı bazında alınmaktadır.</t>
    </r>
  </si>
  <si>
    <r>
      <t xml:space="preserve">  .</t>
    </r>
    <r>
      <rPr>
        <sz val="10"/>
        <rFont val="Times New Roman"/>
        <family val="1"/>
        <charset val="162"/>
      </rPr>
      <t>Bilgisayar ve Öğretim Tekn. Öğretmenliği</t>
    </r>
  </si>
  <si>
    <r>
      <t xml:space="preserve">  .</t>
    </r>
    <r>
      <rPr>
        <sz val="10"/>
        <rFont val="Times New Roman"/>
        <family val="1"/>
        <charset val="162"/>
      </rPr>
      <t>Fizik Öğretmenliği</t>
    </r>
  </si>
  <si>
    <r>
      <t xml:space="preserve">  .</t>
    </r>
    <r>
      <rPr>
        <sz val="10"/>
        <rFont val="Times New Roman"/>
        <family val="1"/>
        <charset val="162"/>
      </rPr>
      <t>Kimya Öğretmenliği</t>
    </r>
  </si>
  <si>
    <r>
      <t xml:space="preserve">    </t>
    </r>
    <r>
      <rPr>
        <sz val="10"/>
        <rFont val="Times New Roman"/>
        <family val="1"/>
        <charset val="162"/>
      </rPr>
      <t>Matematik Öğretmenliği</t>
    </r>
  </si>
  <si>
    <r>
      <t xml:space="preserve">  .</t>
    </r>
    <r>
      <rPr>
        <sz val="10"/>
        <rFont val="Times New Roman"/>
        <family val="1"/>
        <charset val="162"/>
      </rPr>
      <t>İngilizce Öğretmenliği</t>
    </r>
  </si>
  <si>
    <r>
      <t xml:space="preserve">   .</t>
    </r>
    <r>
      <rPr>
        <sz val="10"/>
        <rFont val="Times New Roman"/>
        <family val="1"/>
        <charset val="162"/>
      </rPr>
      <t>İngilizce Öğretmenliği (SUNY New Paltz)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</si>
  <si>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İlköğretim Fen Bilgisi Öğretmenliği</t>
    </r>
  </si>
  <si>
    <r>
      <t xml:space="preserve"> </t>
    </r>
    <r>
      <rPr>
        <b/>
        <sz val="10"/>
        <rFont val="Times New Roman"/>
        <family val="1"/>
        <charset val="162"/>
      </rPr>
      <t xml:space="preserve">  .</t>
    </r>
    <r>
      <rPr>
        <sz val="10"/>
        <rFont val="Times New Roman"/>
        <family val="1"/>
        <charset val="162"/>
      </rPr>
      <t>İlköğretim Matematik Öğretmenliği</t>
    </r>
  </si>
  <si>
    <r>
      <t xml:space="preserve">* </t>
    </r>
    <r>
      <rPr>
        <sz val="10"/>
        <color indexed="10"/>
        <rFont val="Times New Roman"/>
        <family val="1"/>
        <charset val="162"/>
      </rPr>
      <t>2015 ÖSYS ile kayıt yaptıran öğrencilerin %10'udur.</t>
    </r>
  </si>
  <si>
    <r>
      <t xml:space="preserve">  .</t>
    </r>
    <r>
      <rPr>
        <sz val="10"/>
        <rFont val="Times New Roman"/>
        <family val="1"/>
        <charset val="162"/>
      </rPr>
      <t>Etkileşim için Tasarım (Uluslararası Ortak Program)</t>
    </r>
  </si>
  <si>
    <r>
      <t xml:space="preserve">  .</t>
    </r>
    <r>
      <rPr>
        <sz val="10"/>
        <rFont val="Times New Roman"/>
        <family val="1"/>
        <charset val="162"/>
      </rPr>
      <t>Mimarlıkta Sayısal Tasarım ve Üretim Teknolojileri (Uluslararası Ortak Program)</t>
    </r>
  </si>
  <si>
    <r>
      <t xml:space="preserve">  .</t>
    </r>
    <r>
      <rPr>
        <sz val="10"/>
        <rFont val="Times New Roman"/>
        <family val="1"/>
        <charset val="162"/>
      </rPr>
      <t>Kültürel Mirası Koruma Programı</t>
    </r>
  </si>
  <si>
    <r>
      <t xml:space="preserve">  .</t>
    </r>
    <r>
      <rPr>
        <sz val="10"/>
        <rFont val="Times New Roman"/>
        <family val="1"/>
        <charset val="162"/>
      </rPr>
      <t>Endüstri ve Örgüt Psikolojisi</t>
    </r>
  </si>
  <si>
    <r>
      <t xml:space="preserve">  .</t>
    </r>
    <r>
      <rPr>
        <sz val="10"/>
        <rFont val="Times New Roman"/>
        <family val="1"/>
        <charset val="162"/>
      </rPr>
      <t>Matematik Öğretmenliği</t>
    </r>
  </si>
  <si>
    <r>
      <t xml:space="preserve">  .</t>
    </r>
    <r>
      <rPr>
        <sz val="10"/>
        <rFont val="Times New Roman"/>
        <family val="1"/>
        <charset val="162"/>
      </rPr>
      <t>İngilizce Öğrt. (SUNY New Paltz)</t>
    </r>
  </si>
  <si>
    <r>
      <t xml:space="preserve"> .</t>
    </r>
    <r>
      <rPr>
        <sz val="10"/>
        <rFont val="Times New Roman"/>
        <family val="1"/>
        <charset val="162"/>
      </rPr>
      <t>İngiliz Dili Öğretimi</t>
    </r>
  </si>
  <si>
    <r>
      <t xml:space="preserve">   .</t>
    </r>
    <r>
      <rPr>
        <sz val="10"/>
        <rFont val="Times New Roman"/>
        <family val="1"/>
        <charset val="162"/>
      </rPr>
      <t>Fen Bilgisi Öğretmenliği</t>
    </r>
  </si>
  <si>
    <r>
      <t xml:space="preserve">  .</t>
    </r>
    <r>
      <rPr>
        <sz val="10"/>
        <rFont val="Times New Roman"/>
        <family val="1"/>
        <charset val="162"/>
      </rPr>
      <t>İlköğretim Matematik Öğretmenliği</t>
    </r>
  </si>
  <si>
    <r>
      <t xml:space="preserve">   .</t>
    </r>
    <r>
      <rPr>
        <sz val="10"/>
        <rFont val="Times New Roman"/>
        <family val="1"/>
        <charset val="162"/>
      </rPr>
      <t>Okul Öncesi Öğretmenliği</t>
    </r>
  </si>
  <si>
    <r>
      <t xml:space="preserve">   .</t>
    </r>
    <r>
      <rPr>
        <sz val="10"/>
        <rFont val="Times New Roman"/>
        <family val="1"/>
        <charset val="162"/>
      </rPr>
      <t>Eğitim Yönetimi ve Planlaması</t>
    </r>
  </si>
  <si>
    <r>
      <t xml:space="preserve">  .</t>
    </r>
    <r>
      <rPr>
        <sz val="10"/>
        <rFont val="Times New Roman"/>
        <family val="1"/>
        <charset val="162"/>
      </rPr>
      <t>Eğitim Programları ve Öğretimi</t>
    </r>
  </si>
  <si>
    <r>
      <t xml:space="preserve">   .</t>
    </r>
    <r>
      <rPr>
        <sz val="10"/>
        <rFont val="Times New Roman"/>
        <family val="1"/>
        <charset val="162"/>
      </rPr>
      <t>Rehberlik ve Psikolojik Danışmanlık</t>
    </r>
  </si>
  <si>
    <r>
      <t xml:space="preserve"> .</t>
    </r>
    <r>
      <rPr>
        <sz val="10"/>
        <rFont val="Times New Roman"/>
        <family val="1"/>
        <charset val="162"/>
      </rPr>
      <t>Sosyal Bilimler (Türk-Alman)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</si>
  <si>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Deniz Bilim (Oşinografi)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</si>
  <si>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Deniz Biyolojisi ve Balıkçılığı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</si>
  <si>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Deniz Jeolojisi ve Jeofiziği</t>
    </r>
  </si>
  <si>
    <r>
      <t xml:space="preserve"> </t>
    </r>
    <r>
      <rPr>
        <b/>
        <sz val="10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Fiziksel Oşinografi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</si>
  <si>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Kimyasal Oşinografi</t>
    </r>
  </si>
  <si>
    <r>
      <t xml:space="preserve">  .</t>
    </r>
    <r>
      <rPr>
        <sz val="10"/>
        <rFont val="Times New Roman"/>
        <family val="1"/>
        <charset val="162"/>
      </rPr>
      <t>Internet Üzerinden Bilişim</t>
    </r>
  </si>
  <si>
    <r>
      <t xml:space="preserve">   .</t>
    </r>
    <r>
      <rPr>
        <sz val="10"/>
        <rFont val="Times New Roman"/>
        <family val="1"/>
        <charset val="162"/>
      </rPr>
      <t>Oyun Teknolojileri</t>
    </r>
  </si>
  <si>
    <r>
      <t xml:space="preserve">   .</t>
    </r>
    <r>
      <rPr>
        <sz val="10"/>
        <rFont val="Times New Roman"/>
        <family val="1"/>
        <charset val="162"/>
      </rPr>
      <t>Tıp Bilişimi</t>
    </r>
  </si>
  <si>
    <r>
      <t xml:space="preserve">   .</t>
    </r>
    <r>
      <rPr>
        <sz val="10"/>
        <rFont val="Times New Roman"/>
        <family val="1"/>
        <charset val="162"/>
      </rPr>
      <t>İş Yaşamı Temelli Öğrenme</t>
    </r>
  </si>
  <si>
    <r>
      <t xml:space="preserve">   .</t>
    </r>
    <r>
      <rPr>
        <sz val="10"/>
        <rFont val="Times New Roman"/>
        <family val="1"/>
        <charset val="162"/>
      </rPr>
      <t>Aktüerya Bilimleri</t>
    </r>
  </si>
  <si>
    <r>
      <t xml:space="preserve"> 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Fen Bilgisi Öğretmenliği</t>
    </r>
  </si>
  <si>
    <r>
      <t xml:space="preserve">   .</t>
    </r>
    <r>
      <rPr>
        <sz val="10"/>
        <rFont val="Times New Roman"/>
        <family val="1"/>
        <charset val="162"/>
      </rPr>
      <t>Kültürel Mirası Koruma Programı</t>
    </r>
  </si>
  <si>
    <t>Engelsiz ODTÜ Birimi'nin 08.09.2015 tarihli, 2015 yılının güncel verilerini içeren listesine göre düzenlenmiştir.</t>
  </si>
  <si>
    <t>Moleküler Biyoloji Ve Genetik</t>
  </si>
  <si>
    <t>2014-2015 Eğitim Öğretim Yılı II. Dönemi toplam öğrenci sayısı 25.280'dir.</t>
  </si>
  <si>
    <r>
      <t xml:space="preserve">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Matematik Öğretmenliği</t>
    </r>
  </si>
  <si>
    <r>
      <t xml:space="preserve">     .</t>
    </r>
    <r>
      <rPr>
        <sz val="10"/>
        <rFont val="Times New Roman"/>
        <family val="1"/>
        <charset val="162"/>
      </rPr>
      <t>Mimarlıkta Say. Tas. ve Üret. Tek.</t>
    </r>
  </si>
  <si>
    <r>
      <t xml:space="preserve"> </t>
    </r>
    <r>
      <rPr>
        <b/>
        <sz val="10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Mühendislik Yönetimi</t>
    </r>
  </si>
  <si>
    <r>
      <t xml:space="preserve"> </t>
    </r>
    <r>
      <rPr>
        <b/>
        <sz val="10"/>
        <rFont val="Times New Roman"/>
        <family val="1"/>
        <charset val="162"/>
      </rPr>
      <t xml:space="preserve"> .</t>
    </r>
    <r>
      <rPr>
        <sz val="10"/>
        <rFont val="Times New Roman"/>
        <family val="1"/>
        <charset val="162"/>
      </rPr>
      <t>Mekanik Tasarım ve İmalat</t>
    </r>
  </si>
  <si>
    <r>
      <t xml:space="preserve">  </t>
    </r>
    <r>
      <rPr>
        <b/>
        <sz val="10"/>
        <rFont val="Times New Roman"/>
        <family val="1"/>
        <charset val="162"/>
      </rPr>
      <t>.</t>
    </r>
    <r>
      <rPr>
        <sz val="10"/>
        <rFont val="Times New Roman"/>
        <family val="1"/>
        <charset val="162"/>
      </rPr>
      <t>Aktüerya Bilimleri</t>
    </r>
  </si>
  <si>
    <t xml:space="preserve">** 2015-2016 Eğitim Öğretim Yılı I. Döneminde programa kabul edilen ve İngilizce Yeterlik </t>
  </si>
  <si>
    <t>Yeni Kayıt*:  2015-2016 Eğitim Öğretim Yılı I. Döneminde yeni kayıt olan öğrenci sayısı</t>
  </si>
  <si>
    <t>Felsefe (KKTC Uyruklu)</t>
  </si>
  <si>
    <t>2015 EĞİTİM ÖĞRETİM YILI ENGELLİ ÖĞRENCİ SAYISI</t>
  </si>
  <si>
    <t>Tarih (KKTC Uyruklu)</t>
  </si>
  <si>
    <t>Fizik Öğretmenliği (KKTC Uyruklu)</t>
  </si>
  <si>
    <t>Petrol ve Doğalgaz Mühendisliği (KKTC Uyrujku)</t>
  </si>
  <si>
    <t xml:space="preserve">*Anadolu Teknik Lisesi Mezunu  </t>
  </si>
  <si>
    <t>**Anadolu Öğretmen Lisesi</t>
  </si>
  <si>
    <t>384*</t>
  </si>
  <si>
    <t>Y.Lisans</t>
  </si>
  <si>
    <t>2015 Yılı toplam mezun sayısı 3760'tir.</t>
  </si>
  <si>
    <t>2015 Yılı toplam mezun sayısı 3760'tır.</t>
  </si>
  <si>
    <r>
      <t xml:space="preserve">.  </t>
    </r>
    <r>
      <rPr>
        <sz val="10"/>
        <rFont val="Times New Roman"/>
        <family val="1"/>
        <charset val="162"/>
      </rPr>
      <t>Öğrenci sayıları, ilgili akademik yılın I. yarıyılı itibari ile gerçekleşen sayılardır.</t>
    </r>
  </si>
  <si>
    <t>PROGRAM AÇILMAMIŞ</t>
  </si>
  <si>
    <t>Açıköğretim Lisesi</t>
  </si>
  <si>
    <t>YILLAR İTİBARİ İLE BİRİNCİ TERCİHİ İLE ODTÜ'YE YERLEŞEN ÖĞRENCİ SAYILARI</t>
  </si>
  <si>
    <t>YILLAR İTİBARİ İLE İLK ÜÇ TERCİHİ İLE ODTÜ'YE YERLEŞEN ÖĞRENCİ SAYILARI</t>
  </si>
  <si>
    <t>İşletme(SUNY)</t>
  </si>
  <si>
    <t>K.Siyaset ve Uluslar.İlişkiler(SUNY)</t>
  </si>
  <si>
    <t>2014-2015/ II DÖNEM</t>
  </si>
  <si>
    <t>2015-2016/ I. DÖNEMİ</t>
  </si>
  <si>
    <t>ODTÜ'YÜ KAZANAN ADAYLAR ARASINDA ÖSYS'DE İLK 100 VE İLK 1000'E GİREN ADAY SAYISI</t>
  </si>
  <si>
    <t>2014-2015                         II. DÖNEMİ ÖĞRENCİ SAYISI</t>
  </si>
  <si>
    <t>LİSANS/ÖNLİSANS</t>
  </si>
  <si>
    <t>1 yarıyıl uzaklaştırma</t>
  </si>
  <si>
    <t>2 yarıyıl uzaklaştırma</t>
  </si>
  <si>
    <t xml:space="preserve">  .Etkileşim için Tasarım</t>
  </si>
  <si>
    <t xml:space="preserve">  .Mimarlıkta Sayısal Tasarım</t>
  </si>
  <si>
    <t>Yüksek Şeref  : GPA 3.50-4.00</t>
  </si>
  <si>
    <t>Başarısız         : CumGPA veya GPA&lt;2.00</t>
  </si>
  <si>
    <t xml:space="preserve">Sınamalı          : CumGPA (iki dönem üst üste) &lt;2.00 </t>
  </si>
  <si>
    <t>Şeref               : GPA 3.00-3.49</t>
  </si>
  <si>
    <t>Başarılı           : GPA 2.00-2.99</t>
  </si>
  <si>
    <t>TOPLAM MEZUN SAYISI *</t>
  </si>
  <si>
    <t xml:space="preserve"> TOPLAM MEZUN SAYISI*</t>
  </si>
  <si>
    <t xml:space="preserve">KAYIT YAPTIRAN </t>
  </si>
  <si>
    <t xml:space="preserve">Kurum İçi   </t>
  </si>
  <si>
    <t xml:space="preserve">Kurumlararası </t>
  </si>
  <si>
    <r>
      <t xml:space="preserve">  .</t>
    </r>
    <r>
      <rPr>
        <sz val="9"/>
        <rFont val="Times New Roman"/>
        <family val="1"/>
        <charset val="162"/>
      </rPr>
      <t>Mimarlık Tarihi</t>
    </r>
  </si>
  <si>
    <r>
      <t xml:space="preserve">  .</t>
    </r>
    <r>
      <rPr>
        <sz val="9"/>
        <rFont val="Times New Roman"/>
        <family val="1"/>
        <charset val="162"/>
      </rPr>
      <t>Mimarlıkta Sayısal Tasarım</t>
    </r>
  </si>
  <si>
    <r>
      <t xml:space="preserve">   .</t>
    </r>
    <r>
      <rPr>
        <sz val="9"/>
        <rFont val="Times New Roman"/>
        <family val="1"/>
        <charset val="162"/>
      </rPr>
      <t>Kültürel Mirası Koruma Programı</t>
    </r>
  </si>
  <si>
    <r>
      <t xml:space="preserve">  .</t>
    </r>
    <r>
      <rPr>
        <sz val="9"/>
        <rFont val="Times New Roman"/>
        <family val="1"/>
        <charset val="162"/>
      </rPr>
      <t>Yapı Bilimleri</t>
    </r>
  </si>
  <si>
    <r>
      <t xml:space="preserve">   .</t>
    </r>
    <r>
      <rPr>
        <sz val="9"/>
        <rFont val="Times New Roman"/>
        <family val="1"/>
        <charset val="162"/>
      </rPr>
      <t>Bölge Planlama</t>
    </r>
  </si>
  <si>
    <r>
      <t xml:space="preserve">   .</t>
    </r>
    <r>
      <rPr>
        <sz val="9"/>
        <rFont val="Times New Roman"/>
        <family val="1"/>
        <charset val="162"/>
      </rPr>
      <t>Şehir Planlama</t>
    </r>
  </si>
  <si>
    <r>
      <t xml:space="preserve">  .</t>
    </r>
    <r>
      <rPr>
        <sz val="9"/>
        <rFont val="Times New Roman"/>
        <family val="1"/>
        <charset val="162"/>
      </rPr>
      <t>Kentsel Tasarım</t>
    </r>
  </si>
  <si>
    <r>
      <t xml:space="preserve">  .</t>
    </r>
    <r>
      <rPr>
        <sz val="9"/>
        <rFont val="Times New Roman"/>
        <family val="1"/>
        <charset val="162"/>
      </rPr>
      <t>Aile Psikolojisi</t>
    </r>
  </si>
  <si>
    <r>
      <t xml:space="preserve">  .</t>
    </r>
    <r>
      <rPr>
        <sz val="9"/>
        <rFont val="Times New Roman"/>
        <family val="1"/>
        <charset val="162"/>
      </rPr>
      <t>Sosyal Antropoloji</t>
    </r>
  </si>
  <si>
    <r>
      <t xml:space="preserve">  .</t>
    </r>
    <r>
      <rPr>
        <sz val="9"/>
        <rFont val="Times New Roman"/>
        <family val="1"/>
        <charset val="162"/>
      </rPr>
      <t>Yöneticiler için İşletme</t>
    </r>
  </si>
  <si>
    <r>
      <t xml:space="preserve"> </t>
    </r>
    <r>
      <rPr>
        <b/>
        <sz val="9"/>
        <rFont val="Times New Roman"/>
        <family val="1"/>
        <charset val="162"/>
      </rPr>
      <t xml:space="preserve">  .</t>
    </r>
    <r>
      <rPr>
        <sz val="9"/>
        <rFont val="Times New Roman"/>
        <family val="1"/>
        <charset val="162"/>
      </rPr>
      <t>Okul Öncesi Öğretmenliği</t>
    </r>
  </si>
  <si>
    <r>
      <t xml:space="preserve">   .</t>
    </r>
    <r>
      <rPr>
        <sz val="9"/>
        <rFont val="Times New Roman"/>
        <family val="1"/>
        <charset val="162"/>
      </rPr>
      <t>İlköğretim Fen ve Matematik Eğitimi</t>
    </r>
  </si>
  <si>
    <r>
      <t xml:space="preserve">  .</t>
    </r>
    <r>
      <rPr>
        <sz val="9"/>
        <rFont val="Times New Roman"/>
        <family val="1"/>
        <charset val="162"/>
      </rPr>
      <t>Eğitimde İnsan Kaynaklarını Geliştirme</t>
    </r>
  </si>
  <si>
    <r>
      <t xml:space="preserve">  .</t>
    </r>
    <r>
      <rPr>
        <sz val="9"/>
        <rFont val="Times New Roman"/>
        <family val="1"/>
        <charset val="162"/>
      </rPr>
      <t xml:space="preserve">Yazılım Mühendisliği </t>
    </r>
  </si>
  <si>
    <r>
      <t xml:space="preserve">  .</t>
    </r>
    <r>
      <rPr>
        <sz val="9"/>
        <rFont val="Times New Roman"/>
        <family val="1"/>
        <charset val="162"/>
      </rPr>
      <t>Mühendislik Yönetimi</t>
    </r>
  </si>
  <si>
    <r>
      <t xml:space="preserve">  .</t>
    </r>
    <r>
      <rPr>
        <sz val="9"/>
        <rFont val="Times New Roman"/>
        <family val="1"/>
        <charset val="162"/>
      </rPr>
      <t>Mekanik Tasarım ve İmalat</t>
    </r>
  </si>
  <si>
    <r>
      <t xml:space="preserve">   .</t>
    </r>
    <r>
      <rPr>
        <sz val="9"/>
        <rFont val="Times New Roman"/>
        <family val="1"/>
        <charset val="162"/>
      </rPr>
      <t>Avrupa Bütünleşmesi</t>
    </r>
  </si>
  <si>
    <r>
      <t xml:space="preserve">   .</t>
    </r>
    <r>
      <rPr>
        <sz val="9"/>
        <rFont val="Times New Roman"/>
        <family val="1"/>
        <charset val="162"/>
      </rPr>
      <t>Internet Üzerinden Bilişim</t>
    </r>
  </si>
  <si>
    <r>
      <t xml:space="preserve">  .</t>
    </r>
    <r>
      <rPr>
        <sz val="9"/>
        <rFont val="Times New Roman"/>
        <family val="1"/>
        <charset val="162"/>
      </rPr>
      <t xml:space="preserve">Yazılım Yönetimi </t>
    </r>
  </si>
  <si>
    <t>%51.48</t>
  </si>
  <si>
    <t>%13.18</t>
  </si>
  <si>
    <t>%10.7</t>
  </si>
  <si>
    <t>%4.20</t>
  </si>
  <si>
    <t>%9.74</t>
  </si>
  <si>
    <t>%3.84</t>
  </si>
  <si>
    <t>%3.17</t>
  </si>
  <si>
    <t>%0.87</t>
  </si>
  <si>
    <t>%0.63</t>
  </si>
  <si>
    <t>%0.40</t>
  </si>
  <si>
    <t>%0.30</t>
  </si>
  <si>
    <t>%0.23</t>
  </si>
  <si>
    <t>%0.20</t>
  </si>
  <si>
    <t>%0.17</t>
  </si>
  <si>
    <t>%0.10</t>
  </si>
  <si>
    <t>%0.07</t>
  </si>
  <si>
    <t>%0.03</t>
  </si>
  <si>
    <t>%100.00</t>
  </si>
  <si>
    <t>ÖSYS Ek Kontenjan</t>
  </si>
  <si>
    <t>Meslek Yüksek Okulu Ek Kontenjan</t>
  </si>
  <si>
    <t xml:space="preserve">Türkiye Burslusu </t>
  </si>
  <si>
    <t>*Meslek Yüksekokulu Önlisans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</si>
</sst>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164" formatCode="_(* #,##0_);_(* \(#,##0\);_(* &quot;-&quot;_);_(@_)"/>
    <numFmt numFmtId="165" formatCode="0.000"/>
    <numFmt numFmtId="166" formatCode="0.0"/>
    <numFmt numFmtId="167" formatCode="0.0%"/>
  </numFmts>
  <fonts count="11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8"/>
      <name val="Times New Roman Tur"/>
      <family val="1"/>
      <charset val="162"/>
    </font>
    <font>
      <sz val="10"/>
      <name val="Times New Roman Tur"/>
      <family val="1"/>
      <charset val="162"/>
    </font>
    <font>
      <sz val="8"/>
      <name val="Times New Roman Tur"/>
      <family val="1"/>
      <charset val="162"/>
    </font>
    <font>
      <sz val="9"/>
      <name val="Times New Roman Tur"/>
      <family val="1"/>
      <charset val="162"/>
    </font>
    <font>
      <b/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sz val="12"/>
      <name val="Times New Roman Tur"/>
      <family val="1"/>
      <charset val="162"/>
    </font>
    <font>
      <sz val="11"/>
      <name val="Times New Roman Tur"/>
      <family val="1"/>
      <charset val="162"/>
    </font>
    <font>
      <b/>
      <sz val="9"/>
      <name val="Times New Roman Tur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 Tur"/>
      <charset val="162"/>
    </font>
    <font>
      <sz val="10"/>
      <color indexed="8"/>
      <name val="Times New Roman Tur"/>
      <family val="1"/>
      <charset val="162"/>
    </font>
    <font>
      <sz val="8"/>
      <name val="Arial"/>
      <family val="2"/>
      <charset val="162"/>
    </font>
    <font>
      <b/>
      <sz val="10"/>
      <name val="Times New Roman Tur"/>
      <charset val="162"/>
    </font>
    <font>
      <b/>
      <sz val="9"/>
      <name val="Times New Roman Tur"/>
      <charset val="162"/>
    </font>
    <font>
      <u/>
      <sz val="10"/>
      <color indexed="12"/>
      <name val="Arial"/>
      <family val="2"/>
      <charset val="162"/>
    </font>
    <font>
      <b/>
      <sz val="12"/>
      <name val="Times New Roman Tur"/>
      <charset val="162"/>
    </font>
    <font>
      <sz val="8"/>
      <name val="Times New Roman Tur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0"/>
      <name val="Arial"/>
      <family val="2"/>
      <charset val="162"/>
    </font>
    <font>
      <sz val="10"/>
      <color indexed="10"/>
      <name val="Times New Roman Tur"/>
      <family val="1"/>
      <charset val="162"/>
    </font>
    <font>
      <sz val="10"/>
      <name val="Arial Tur"/>
    </font>
    <font>
      <sz val="8"/>
      <name val="Arial Tur"/>
    </font>
    <font>
      <sz val="9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 Tur"/>
    </font>
    <font>
      <b/>
      <sz val="10"/>
      <name val="Arial"/>
      <family val="2"/>
    </font>
    <font>
      <sz val="10"/>
      <name val="Times New Roman Tur"/>
    </font>
    <font>
      <b/>
      <sz val="9"/>
      <name val="Times New Roman Tur"/>
    </font>
    <font>
      <b/>
      <sz val="12"/>
      <name val="Times New Roman Tur"/>
    </font>
    <font>
      <sz val="10"/>
      <color indexed="10"/>
      <name val="Times New Roman"/>
      <family val="1"/>
      <charset val="162"/>
    </font>
    <font>
      <sz val="7.5"/>
      <name val="Times New Roman"/>
      <family val="1"/>
      <charset val="162"/>
    </font>
    <font>
      <b/>
      <sz val="22"/>
      <name val="Times New Roman Tur"/>
      <charset val="162"/>
    </font>
    <font>
      <b/>
      <sz val="9"/>
      <name val="Arial"/>
      <family val="2"/>
      <charset val="162"/>
    </font>
    <font>
      <b/>
      <sz val="22"/>
      <name val="Times New Roman"/>
      <family val="1"/>
      <charset val="162"/>
    </font>
    <font>
      <u/>
      <sz val="10"/>
      <color indexed="12"/>
      <name val="Arial"/>
      <family val="2"/>
    </font>
    <font>
      <sz val="12"/>
      <name val="Times New Roman"/>
      <family val="1"/>
      <charset val="162"/>
    </font>
    <font>
      <b/>
      <sz val="6.5"/>
      <name val="Times New Roman"/>
      <family val="1"/>
      <charset val="162"/>
    </font>
    <font>
      <sz val="8"/>
      <name val="Arial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0"/>
      <color indexed="9"/>
      <name val="Times New Roman Tur"/>
      <family val="1"/>
      <charset val="162"/>
    </font>
    <font>
      <b/>
      <sz val="10"/>
      <color indexed="9"/>
      <name val="Times New Roman"/>
      <family val="1"/>
      <charset val="162"/>
    </font>
    <font>
      <sz val="10"/>
      <color indexed="9"/>
      <name val="Times New Roman Tur"/>
      <family val="1"/>
      <charset val="162"/>
    </font>
    <font>
      <b/>
      <sz val="20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8"/>
      <name val="Times New Roman Tur"/>
    </font>
    <font>
      <b/>
      <sz val="12"/>
      <color indexed="8"/>
      <name val="Times New Roman"/>
      <family val="1"/>
      <charset val="162"/>
    </font>
    <font>
      <sz val="12"/>
      <name val="Arial Tur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2"/>
      <name val="Times New Roman Tur"/>
      <charset val="162"/>
    </font>
    <font>
      <sz val="12"/>
      <name val="Arial"/>
      <family val="2"/>
      <charset val="162"/>
    </font>
    <font>
      <sz val="10"/>
      <color indexed="13"/>
      <name val="Times New Roman Tur"/>
      <family val="1"/>
      <charset val="162"/>
    </font>
    <font>
      <u/>
      <sz val="10"/>
      <name val="Times New Roman Tur"/>
      <family val="1"/>
      <charset val="162"/>
    </font>
    <font>
      <sz val="12"/>
      <name val="Times New Roman Tur"/>
    </font>
    <font>
      <sz val="10"/>
      <name val="Calibri"/>
      <family val="2"/>
      <charset val="162"/>
    </font>
    <font>
      <sz val="8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0"/>
      <name val="Times New Roman Tur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sz val="10"/>
      <name val="Symbol"/>
      <family val="1"/>
      <charset val="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Arial Tur"/>
    </font>
    <font>
      <b/>
      <sz val="10"/>
      <color indexed="8"/>
      <name val="Times New Roman Tur"/>
      <family val="1"/>
      <charset val="162"/>
    </font>
    <font>
      <b/>
      <sz val="10"/>
      <color rgb="FFFF0000"/>
      <name val="Times New Roman Tur"/>
    </font>
    <font>
      <sz val="10"/>
      <color theme="1"/>
      <name val="Arial"/>
      <family val="2"/>
      <charset val="162"/>
    </font>
    <font>
      <sz val="10"/>
      <color theme="1"/>
      <name val="Times New Roman Tur"/>
      <family val="1"/>
      <charset val="162"/>
    </font>
    <font>
      <sz val="10"/>
      <color theme="1"/>
      <name val="Times New Roman Tu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0"/>
      <name val="Arial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8" fillId="20" borderId="7" applyNumberFormat="0" applyAlignment="0" applyProtection="0"/>
    <xf numFmtId="0" fontId="65" fillId="7" borderId="5" applyNumberFormat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1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7" fillId="3" borderId="0" applyNumberFormat="0" applyBorder="0" applyAlignment="0" applyProtection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67" fillId="22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4" fontId="113" fillId="0" borderId="0" applyFont="0" applyFill="0" applyBorder="0" applyAlignment="0" applyProtection="0"/>
  </cellStyleXfs>
  <cellXfs count="264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/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1" fontId="5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10" xfId="0" applyFont="1" applyBorder="1"/>
    <xf numFmtId="0" fontId="14" fillId="0" borderId="11" xfId="0" applyFont="1" applyBorder="1"/>
    <xf numFmtId="0" fontId="5" fillId="24" borderId="0" xfId="0" applyFont="1" applyFill="1"/>
    <xf numFmtId="0" fontId="24" fillId="0" borderId="0" xfId="0" applyFont="1"/>
    <xf numFmtId="0" fontId="15" fillId="0" borderId="0" xfId="0" applyFont="1" applyBorder="1" applyAlignment="1">
      <alignment horizontal="center"/>
    </xf>
    <xf numFmtId="0" fontId="5" fillId="2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5" fillId="24" borderId="0" xfId="0" applyFont="1" applyFill="1" applyAlignment="1">
      <alignment horizontal="center"/>
    </xf>
    <xf numFmtId="14" fontId="5" fillId="0" borderId="0" xfId="0" applyNumberFormat="1" applyFont="1"/>
    <xf numFmtId="0" fontId="1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Fill="1"/>
    <xf numFmtId="0" fontId="19" fillId="0" borderId="0" xfId="0" applyFont="1" applyAlignment="1">
      <alignment vertical="center"/>
    </xf>
    <xf numFmtId="0" fontId="27" fillId="0" borderId="0" xfId="0" applyFont="1"/>
    <xf numFmtId="0" fontId="24" fillId="24" borderId="0" xfId="0" applyFont="1" applyFill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9" fillId="24" borderId="0" xfId="0" applyFont="1" applyFill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167" fontId="5" fillId="24" borderId="0" xfId="0" applyNumberFormat="1" applyFont="1" applyFill="1" applyAlignment="1">
      <alignment vertical="center" wrapText="1"/>
    </xf>
    <xf numFmtId="167" fontId="5" fillId="24" borderId="0" xfId="0" applyNumberFormat="1" applyFont="1" applyFill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/>
    <xf numFmtId="0" fontId="14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7" fillId="0" borderId="0" xfId="0" applyFont="1"/>
    <xf numFmtId="0" fontId="38" fillId="0" borderId="0" xfId="41"/>
    <xf numFmtId="0" fontId="9" fillId="24" borderId="0" xfId="0" applyFont="1" applyFill="1" applyBorder="1" applyAlignment="1">
      <alignment horizontal="center"/>
    </xf>
    <xf numFmtId="2" fontId="7" fillId="0" borderId="0" xfId="0" applyNumberFormat="1" applyFont="1" applyAlignment="1">
      <alignment vertical="center" wrapText="1"/>
    </xf>
    <xf numFmtId="0" fontId="19" fillId="0" borderId="0" xfId="0" applyFont="1" applyBorder="1"/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3" xfId="0" applyFont="1" applyBorder="1"/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4" fillId="0" borderId="0" xfId="0" applyFont="1"/>
    <xf numFmtId="0" fontId="38" fillId="0" borderId="21" xfId="44" applyBorder="1"/>
    <xf numFmtId="0" fontId="38" fillId="0" borderId="0" xfId="44" applyBorder="1"/>
    <xf numFmtId="0" fontId="24" fillId="0" borderId="0" xfId="44" applyFont="1" applyBorder="1"/>
    <xf numFmtId="0" fontId="38" fillId="0" borderId="22" xfId="44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3" xfId="0" applyFont="1" applyBorder="1"/>
    <xf numFmtId="0" fontId="25" fillId="0" borderId="0" xfId="0" applyFont="1" applyBorder="1" applyAlignment="1">
      <alignment horizontal="center"/>
    </xf>
    <xf numFmtId="0" fontId="38" fillId="0" borderId="0" xfId="44" applyBorder="1" applyAlignment="1">
      <alignment vertical="center"/>
    </xf>
    <xf numFmtId="0" fontId="5" fillId="0" borderId="0" xfId="43" applyFont="1" applyAlignment="1">
      <alignment vertical="center" wrapText="1"/>
    </xf>
    <xf numFmtId="0" fontId="7" fillId="0" borderId="0" xfId="43" applyFont="1" applyAlignment="1">
      <alignment horizontal="left" vertical="top" wrapText="1"/>
    </xf>
    <xf numFmtId="0" fontId="5" fillId="0" borderId="0" xfId="43" applyFont="1" applyAlignment="1">
      <alignment horizontal="center" vertical="center" wrapText="1"/>
    </xf>
    <xf numFmtId="0" fontId="15" fillId="0" borderId="25" xfId="0" applyFont="1" applyBorder="1"/>
    <xf numFmtId="14" fontId="14" fillId="0" borderId="0" xfId="0" applyNumberFormat="1" applyFont="1"/>
    <xf numFmtId="0" fontId="47" fillId="0" borderId="0" xfId="0" applyFont="1" applyBorder="1" applyAlignment="1">
      <alignment horizontal="left" vertical="top" wrapText="1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44" applyFont="1" applyBorder="1"/>
    <xf numFmtId="0" fontId="15" fillId="0" borderId="26" xfId="0" applyFont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9" fillId="0" borderId="0" xfId="43" applyFont="1" applyAlignment="1">
      <alignment wrapTex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42" fillId="24" borderId="0" xfId="0" applyFont="1" applyFill="1" applyAlignment="1">
      <alignment vertical="center" wrapText="1"/>
    </xf>
    <xf numFmtId="0" fontId="12" fillId="0" borderId="0" xfId="0" applyFont="1" applyFill="1"/>
    <xf numFmtId="0" fontId="50" fillId="24" borderId="0" xfId="0" applyFont="1" applyFill="1"/>
    <xf numFmtId="0" fontId="50" fillId="0" borderId="0" xfId="0" applyFont="1"/>
    <xf numFmtId="0" fontId="7" fillId="24" borderId="0" xfId="45" applyFont="1" applyFill="1" applyBorder="1" applyAlignment="1">
      <alignment horizontal="center"/>
    </xf>
    <xf numFmtId="0" fontId="7" fillId="0" borderId="0" xfId="45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3" fillId="0" borderId="0" xfId="0" applyNumberFormat="1" applyFont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52" fillId="0" borderId="33" xfId="31" applyNumberFormat="1" applyFont="1" applyBorder="1" applyAlignment="1" applyProtection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2" fillId="0" borderId="34" xfId="31" applyNumberFormat="1" applyFont="1" applyBorder="1" applyAlignment="1" applyProtection="1">
      <alignment horizontal="center" vertical="top" wrapText="1"/>
    </xf>
    <xf numFmtId="0" fontId="47" fillId="0" borderId="0" xfId="0" applyFont="1"/>
    <xf numFmtId="0" fontId="34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44" fillId="0" borderId="0" xfId="0" applyFont="1" applyBorder="1"/>
    <xf numFmtId="0" fontId="9" fillId="0" borderId="0" xfId="0" applyFont="1" applyFill="1" applyBorder="1"/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43" applyFont="1" applyBorder="1" applyAlignment="1">
      <alignment vertical="center" wrapText="1"/>
    </xf>
    <xf numFmtId="165" fontId="6" fillId="0" borderId="0" xfId="43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38" fillId="0" borderId="0" xfId="44" applyBorder="1" applyAlignment="1">
      <alignment horizontal="center"/>
    </xf>
    <xf numFmtId="1" fontId="0" fillId="0" borderId="0" xfId="0" applyNumberFormat="1"/>
    <xf numFmtId="0" fontId="38" fillId="0" borderId="0" xfId="41" applyNumberFormat="1"/>
    <xf numFmtId="0" fontId="38" fillId="0" borderId="0" xfId="41" applyNumberFormat="1" applyFill="1"/>
    <xf numFmtId="0" fontId="0" fillId="0" borderId="0" xfId="0" applyNumberFormat="1"/>
    <xf numFmtId="0" fontId="41" fillId="0" borderId="35" xfId="0" applyFont="1" applyBorder="1" applyAlignment="1">
      <alignment horizontal="center"/>
    </xf>
    <xf numFmtId="0" fontId="53" fillId="0" borderId="37" xfId="0" applyFont="1" applyBorder="1"/>
    <xf numFmtId="0" fontId="41" fillId="0" borderId="13" xfId="0" applyFont="1" applyBorder="1"/>
    <xf numFmtId="0" fontId="53" fillId="0" borderId="11" xfId="0" applyFont="1" applyBorder="1"/>
    <xf numFmtId="0" fontId="53" fillId="0" borderId="10" xfId="0" applyFont="1" applyBorder="1"/>
    <xf numFmtId="0" fontId="53" fillId="0" borderId="0" xfId="0" applyFont="1"/>
    <xf numFmtId="0" fontId="3" fillId="0" borderId="0" xfId="0" applyFont="1"/>
    <xf numFmtId="0" fontId="25" fillId="0" borderId="12" xfId="0" applyFont="1" applyBorder="1" applyAlignment="1">
      <alignment horizontal="center"/>
    </xf>
    <xf numFmtId="0" fontId="73" fillId="0" borderId="0" xfId="0" applyFont="1" applyBorder="1"/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 vertical="top" wrapText="1"/>
    </xf>
    <xf numFmtId="0" fontId="75" fillId="0" borderId="0" xfId="0" applyFont="1" applyAlignment="1">
      <alignment horizontal="center"/>
    </xf>
    <xf numFmtId="0" fontId="75" fillId="0" borderId="0" xfId="0" applyFont="1"/>
    <xf numFmtId="0" fontId="24" fillId="0" borderId="12" xfId="0" applyFont="1" applyBorder="1"/>
    <xf numFmtId="0" fontId="24" fillId="0" borderId="0" xfId="0" applyFont="1" applyBorder="1"/>
    <xf numFmtId="0" fontId="14" fillId="24" borderId="0" xfId="42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167" fontId="19" fillId="24" borderId="0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9" fillId="0" borderId="0" xfId="45" applyFont="1" applyBorder="1" applyAlignment="1">
      <alignment horizontal="center"/>
    </xf>
    <xf numFmtId="0" fontId="19" fillId="0" borderId="0" xfId="45" applyFont="1" applyBorder="1" applyAlignment="1">
      <alignment horizontal="center"/>
    </xf>
    <xf numFmtId="0" fontId="15" fillId="24" borderId="0" xfId="0" applyFont="1" applyFill="1" applyBorder="1" applyAlignment="1">
      <alignment vertical="center" wrapText="1"/>
    </xf>
    <xf numFmtId="0" fontId="14" fillId="0" borderId="49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9" fillId="0" borderId="0" xfId="43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27" fillId="24" borderId="0" xfId="0" applyFont="1" applyFill="1"/>
    <xf numFmtId="0" fontId="15" fillId="24" borderId="50" xfId="0" applyFont="1" applyFill="1" applyBorder="1" applyAlignment="1">
      <alignment wrapText="1"/>
    </xf>
    <xf numFmtId="0" fontId="15" fillId="0" borderId="13" xfId="0" applyFont="1" applyBorder="1" applyAlignment="1">
      <alignment horizontal="left" vertical="center"/>
    </xf>
    <xf numFmtId="0" fontId="14" fillId="0" borderId="53" xfId="43" applyFont="1" applyBorder="1" applyAlignment="1">
      <alignment horizontal="left"/>
    </xf>
    <xf numFmtId="0" fontId="14" fillId="0" borderId="10" xfId="43" applyFont="1" applyBorder="1" applyAlignment="1">
      <alignment horizontal="left" wrapText="1"/>
    </xf>
    <xf numFmtId="0" fontId="14" fillId="0" borderId="10" xfId="43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50" xfId="43" applyFont="1" applyBorder="1" applyAlignment="1">
      <alignment horizontal="left" wrapText="1"/>
    </xf>
    <xf numFmtId="0" fontId="15" fillId="24" borderId="38" xfId="0" applyFont="1" applyFill="1" applyBorder="1" applyAlignment="1">
      <alignment horizontal="center" vertical="center" wrapText="1"/>
    </xf>
    <xf numFmtId="0" fontId="14" fillId="0" borderId="10" xfId="0" applyFont="1" applyBorder="1" applyAlignment="1"/>
    <xf numFmtId="0" fontId="14" fillId="0" borderId="17" xfId="43" applyFont="1" applyBorder="1" applyAlignment="1"/>
    <xf numFmtId="0" fontId="14" fillId="24" borderId="11" xfId="0" applyFont="1" applyFill="1" applyBorder="1"/>
    <xf numFmtId="0" fontId="14" fillId="0" borderId="54" xfId="43" applyFont="1" applyBorder="1" applyAlignment="1">
      <alignment horizontal="left" wrapText="1"/>
    </xf>
    <xf numFmtId="0" fontId="41" fillId="0" borderId="0" xfId="41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1" fillId="0" borderId="10" xfId="0" applyFont="1" applyBorder="1"/>
    <xf numFmtId="0" fontId="15" fillId="0" borderId="0" xfId="0" applyFont="1" applyBorder="1" applyAlignment="1">
      <alignment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33" fillId="24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5" fillId="0" borderId="0" xfId="44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41" fillId="0" borderId="47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79" fillId="0" borderId="0" xfId="0" applyFont="1" applyFill="1"/>
    <xf numFmtId="0" fontId="41" fillId="0" borderId="13" xfId="45" applyFont="1" applyBorder="1" applyAlignment="1">
      <alignment horizontal="center"/>
    </xf>
    <xf numFmtId="0" fontId="53" fillId="0" borderId="17" xfId="0" applyFont="1" applyBorder="1"/>
    <xf numFmtId="0" fontId="41" fillId="0" borderId="44" xfId="45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7" xfId="0" applyFont="1" applyBorder="1" applyAlignment="1">
      <alignment vertical="center" wrapText="1"/>
    </xf>
    <xf numFmtId="1" fontId="41" fillId="0" borderId="47" xfId="0" applyNumberFormat="1" applyFont="1" applyBorder="1" applyAlignment="1">
      <alignment horizontal="center" vertical="center" wrapText="1"/>
    </xf>
    <xf numFmtId="2" fontId="41" fillId="0" borderId="47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7" xfId="0" applyFont="1" applyFill="1" applyBorder="1" applyAlignment="1">
      <alignment wrapText="1"/>
    </xf>
    <xf numFmtId="0" fontId="53" fillId="0" borderId="16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/>
    </xf>
    <xf numFmtId="0" fontId="53" fillId="0" borderId="64" xfId="0" applyFont="1" applyBorder="1" applyAlignment="1">
      <alignment horizontal="center"/>
    </xf>
    <xf numFmtId="0" fontId="53" fillId="0" borderId="66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0" fontId="41" fillId="0" borderId="50" xfId="0" applyFont="1" applyFill="1" applyBorder="1"/>
    <xf numFmtId="0" fontId="53" fillId="0" borderId="35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0" fontId="53" fillId="0" borderId="73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41" fillId="0" borderId="50" xfId="0" applyFont="1" applyFill="1" applyBorder="1" applyAlignment="1">
      <alignment wrapText="1"/>
    </xf>
    <xf numFmtId="0" fontId="53" fillId="0" borderId="0" xfId="0" applyFont="1" applyAlignment="1">
      <alignment vertical="center" wrapText="1"/>
    </xf>
    <xf numFmtId="0" fontId="77" fillId="0" borderId="0" xfId="0" applyFont="1"/>
    <xf numFmtId="1" fontId="41" fillId="0" borderId="35" xfId="0" applyNumberFormat="1" applyFont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2" fontId="41" fillId="0" borderId="41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53" fillId="0" borderId="71" xfId="0" applyFont="1" applyBorder="1"/>
    <xf numFmtId="0" fontId="53" fillId="0" borderId="49" xfId="0" applyFont="1" applyBorder="1" applyAlignment="1">
      <alignment horizontal="center" vertical="center" wrapText="1"/>
    </xf>
    <xf numFmtId="0" fontId="53" fillId="0" borderId="25" xfId="0" applyFont="1" applyBorder="1"/>
    <xf numFmtId="0" fontId="53" fillId="0" borderId="43" xfId="0" applyFont="1" applyBorder="1" applyAlignment="1">
      <alignment horizontal="center"/>
    </xf>
    <xf numFmtId="0" fontId="53" fillId="0" borderId="54" xfId="0" applyFont="1" applyBorder="1"/>
    <xf numFmtId="0" fontId="53" fillId="0" borderId="39" xfId="0" applyFont="1" applyBorder="1" applyAlignment="1">
      <alignment horizontal="center" vertical="center" wrapText="1"/>
    </xf>
    <xf numFmtId="0" fontId="41" fillId="0" borderId="23" xfId="0" applyFont="1" applyBorder="1"/>
    <xf numFmtId="0" fontId="53" fillId="0" borderId="50" xfId="0" applyFont="1" applyBorder="1"/>
    <xf numFmtId="0" fontId="53" fillId="0" borderId="12" xfId="0" applyFont="1" applyBorder="1" applyAlignment="1">
      <alignment horizontal="center" vertical="center" wrapText="1"/>
    </xf>
    <xf numFmtId="0" fontId="53" fillId="0" borderId="70" xfId="0" applyFont="1" applyBorder="1"/>
    <xf numFmtId="0" fontId="53" fillId="0" borderId="52" xfId="0" applyFont="1" applyBorder="1"/>
    <xf numFmtId="0" fontId="53" fillId="24" borderId="50" xfId="0" applyFont="1" applyFill="1" applyBorder="1" applyAlignment="1">
      <alignment vertical="center" wrapText="1"/>
    </xf>
    <xf numFmtId="0" fontId="53" fillId="24" borderId="54" xfId="0" applyFont="1" applyFill="1" applyBorder="1" applyAlignment="1">
      <alignment vertical="center" wrapText="1"/>
    </xf>
    <xf numFmtId="0" fontId="53" fillId="0" borderId="51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41" fillId="24" borderId="50" xfId="0" applyFont="1" applyFill="1" applyBorder="1" applyAlignment="1">
      <alignment wrapText="1"/>
    </xf>
    <xf numFmtId="0" fontId="53" fillId="0" borderId="0" xfId="0" applyFont="1" applyBorder="1" applyAlignment="1">
      <alignment horizontal="center"/>
    </xf>
    <xf numFmtId="0" fontId="41" fillId="0" borderId="38" xfId="0" applyFont="1" applyBorder="1"/>
    <xf numFmtId="0" fontId="41" fillId="24" borderId="23" xfId="0" applyFont="1" applyFill="1" applyBorder="1" applyAlignment="1">
      <alignment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35" xfId="0" applyFont="1" applyBorder="1"/>
    <xf numFmtId="0" fontId="53" fillId="0" borderId="76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41" fillId="0" borderId="10" xfId="0" applyFont="1" applyFill="1" applyBorder="1"/>
    <xf numFmtId="0" fontId="41" fillId="0" borderId="38" xfId="0" applyFont="1" applyBorder="1" applyAlignment="1">
      <alignment vertical="center" wrapText="1"/>
    </xf>
    <xf numFmtId="0" fontId="80" fillId="0" borderId="13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53" fillId="0" borderId="10" xfId="0" applyFont="1" applyFill="1" applyBorder="1"/>
    <xf numFmtId="0" fontId="53" fillId="0" borderId="11" xfId="43" applyFont="1" applyBorder="1" applyAlignment="1">
      <alignment horizontal="left"/>
    </xf>
    <xf numFmtId="0" fontId="53" fillId="0" borderId="53" xfId="43" applyFont="1" applyBorder="1" applyAlignment="1">
      <alignment horizontal="left"/>
    </xf>
    <xf numFmtId="0" fontId="53" fillId="0" borderId="11" xfId="45" applyFont="1" applyBorder="1" applyAlignment="1">
      <alignment horizontal="left"/>
    </xf>
    <xf numFmtId="0" fontId="53" fillId="0" borderId="53" xfId="45" applyFont="1" applyBorder="1" applyAlignment="1">
      <alignment horizontal="left"/>
    </xf>
    <xf numFmtId="0" fontId="53" fillId="0" borderId="10" xfId="45" applyFont="1" applyBorder="1" applyAlignment="1">
      <alignment horizontal="left"/>
    </xf>
    <xf numFmtId="0" fontId="41" fillId="0" borderId="10" xfId="43" applyFont="1" applyBorder="1" applyAlignment="1">
      <alignment horizontal="left" wrapText="1"/>
    </xf>
    <xf numFmtId="0" fontId="53" fillId="0" borderId="12" xfId="0" applyFont="1" applyFill="1" applyBorder="1" applyAlignment="1">
      <alignment horizontal="center"/>
    </xf>
    <xf numFmtId="0" fontId="53" fillId="24" borderId="50" xfId="35" applyFont="1" applyFill="1" applyBorder="1"/>
    <xf numFmtId="0" fontId="53" fillId="0" borderId="78" xfId="0" applyFont="1" applyBorder="1" applyAlignment="1">
      <alignment horizontal="center"/>
    </xf>
    <xf numFmtId="0" fontId="53" fillId="0" borderId="79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66" fontId="53" fillId="24" borderId="10" xfId="0" applyNumberFormat="1" applyFont="1" applyFill="1" applyBorder="1" applyAlignment="1">
      <alignment horizontal="center"/>
    </xf>
    <xf numFmtId="1" fontId="41" fillId="0" borderId="47" xfId="0" applyNumberFormat="1" applyFont="1" applyFill="1" applyBorder="1" applyAlignment="1">
      <alignment horizontal="center" vertical="center"/>
    </xf>
    <xf numFmtId="1" fontId="53" fillId="0" borderId="50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0" fontId="41" fillId="0" borderId="47" xfId="0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15" fillId="0" borderId="50" xfId="0" applyFont="1" applyFill="1" applyBorder="1" applyAlignment="1">
      <alignment wrapText="1"/>
    </xf>
    <xf numFmtId="0" fontId="15" fillId="0" borderId="70" xfId="0" applyFont="1" applyFill="1" applyBorder="1" applyAlignment="1">
      <alignment wrapText="1"/>
    </xf>
    <xf numFmtId="0" fontId="41" fillId="0" borderId="47" xfId="0" applyFont="1" applyFill="1" applyBorder="1" applyAlignment="1">
      <alignment horizontal="left" vertical="center" wrapText="1"/>
    </xf>
    <xf numFmtId="0" fontId="41" fillId="0" borderId="4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53" fillId="0" borderId="10" xfId="35" applyFont="1" applyFill="1" applyBorder="1"/>
    <xf numFmtId="0" fontId="53" fillId="0" borderId="17" xfId="45" applyFont="1" applyBorder="1" applyAlignment="1">
      <alignment vertical="center" wrapText="1"/>
    </xf>
    <xf numFmtId="0" fontId="53" fillId="0" borderId="50" xfId="0" applyFont="1" applyFill="1" applyBorder="1" applyAlignment="1">
      <alignment horizontal="left" wrapText="1"/>
    </xf>
    <xf numFmtId="0" fontId="53" fillId="0" borderId="50" xfId="0" applyFont="1" applyBorder="1" applyAlignment="1">
      <alignment vertical="center"/>
    </xf>
    <xf numFmtId="0" fontId="53" fillId="0" borderId="50" xfId="0" applyFont="1" applyFill="1" applyBorder="1" applyAlignment="1">
      <alignment vertical="center"/>
    </xf>
    <xf numFmtId="0" fontId="53" fillId="0" borderId="50" xfId="0" applyFont="1" applyBorder="1" applyAlignment="1">
      <alignment horizontal="left" wrapText="1"/>
    </xf>
    <xf numFmtId="0" fontId="53" fillId="0" borderId="50" xfId="0" applyFont="1" applyFill="1" applyBorder="1" applyAlignment="1">
      <alignment wrapText="1"/>
    </xf>
    <xf numFmtId="0" fontId="41" fillId="0" borderId="23" xfId="0" applyFont="1" applyFill="1" applyBorder="1"/>
    <xf numFmtId="0" fontId="53" fillId="0" borderId="11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14" xfId="0" applyFont="1" applyBorder="1"/>
    <xf numFmtId="0" fontId="53" fillId="0" borderId="37" xfId="0" applyFont="1" applyFill="1" applyBorder="1"/>
    <xf numFmtId="0" fontId="53" fillId="0" borderId="37" xfId="0" applyFont="1" applyFill="1" applyBorder="1" applyAlignment="1">
      <alignment wrapText="1"/>
    </xf>
    <xf numFmtId="0" fontId="53" fillId="0" borderId="74" xfId="0" applyFont="1" applyBorder="1"/>
    <xf numFmtId="0" fontId="53" fillId="0" borderId="38" xfId="0" applyFont="1" applyBorder="1"/>
    <xf numFmtId="0" fontId="41" fillId="0" borderId="36" xfId="35" applyFont="1" applyFill="1" applyBorder="1"/>
    <xf numFmtId="0" fontId="53" fillId="0" borderId="80" xfId="0" applyFont="1" applyBorder="1"/>
    <xf numFmtId="0" fontId="53" fillId="0" borderId="55" xfId="0" applyFont="1" applyBorder="1"/>
    <xf numFmtId="0" fontId="53" fillId="0" borderId="77" xfId="0" applyFont="1" applyBorder="1"/>
    <xf numFmtId="0" fontId="53" fillId="0" borderId="81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13" xfId="0" applyFont="1" applyFill="1" applyBorder="1"/>
    <xf numFmtId="0" fontId="41" fillId="0" borderId="25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53" fillId="0" borderId="15" xfId="0" applyFont="1" applyBorder="1"/>
    <xf numFmtId="0" fontId="53" fillId="0" borderId="13" xfId="0" applyFont="1" applyFill="1" applyBorder="1" applyAlignment="1">
      <alignment wrapText="1"/>
    </xf>
    <xf numFmtId="0" fontId="53" fillId="0" borderId="62" xfId="0" applyFont="1" applyBorder="1"/>
    <xf numFmtId="0" fontId="53" fillId="0" borderId="82" xfId="0" applyFont="1" applyBorder="1" applyAlignment="1">
      <alignment horizontal="center"/>
    </xf>
    <xf numFmtId="0" fontId="53" fillId="0" borderId="17" xfId="0" applyFont="1" applyFill="1" applyBorder="1" applyAlignment="1">
      <alignment wrapText="1"/>
    </xf>
    <xf numFmtId="0" fontId="41" fillId="0" borderId="13" xfId="0" applyFont="1" applyFill="1" applyBorder="1" applyAlignment="1">
      <alignment horizontal="left" vertical="center"/>
    </xf>
    <xf numFmtId="0" fontId="53" fillId="0" borderId="52" xfId="0" applyFont="1" applyBorder="1" applyAlignment="1">
      <alignment horizontal="left" vertical="center" wrapText="1"/>
    </xf>
    <xf numFmtId="0" fontId="53" fillId="0" borderId="50" xfId="0" applyFont="1" applyBorder="1" applyAlignment="1">
      <alignment vertical="top" wrapText="1"/>
    </xf>
    <xf numFmtId="0" fontId="53" fillId="0" borderId="50" xfId="0" applyFont="1" applyFill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25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top" wrapText="1"/>
    </xf>
    <xf numFmtId="0" fontId="41" fillId="0" borderId="23" xfId="0" applyFont="1" applyBorder="1" applyAlignment="1">
      <alignment horizontal="center" vertical="center" wrapText="1"/>
    </xf>
    <xf numFmtId="0" fontId="53" fillId="0" borderId="52" xfId="0" applyFont="1" applyBorder="1" applyAlignment="1">
      <alignment vertical="top" wrapText="1"/>
    </xf>
    <xf numFmtId="0" fontId="53" fillId="0" borderId="64" xfId="0" applyFont="1" applyBorder="1" applyAlignment="1">
      <alignment horizontal="center" vertical="center" wrapText="1"/>
    </xf>
    <xf numFmtId="0" fontId="81" fillId="0" borderId="0" xfId="44" applyFont="1" applyBorder="1"/>
    <xf numFmtId="0" fontId="81" fillId="0" borderId="0" xfId="44" applyFont="1" applyBorder="1" applyAlignment="1">
      <alignment vertical="center"/>
    </xf>
    <xf numFmtId="0" fontId="53" fillId="0" borderId="0" xfId="44" applyFont="1" applyBorder="1"/>
    <xf numFmtId="0" fontId="53" fillId="0" borderId="0" xfId="0" applyFont="1" applyBorder="1"/>
    <xf numFmtId="0" fontId="41" fillId="0" borderId="47" xfId="0" applyFont="1" applyBorder="1"/>
    <xf numFmtId="0" fontId="53" fillId="0" borderId="83" xfId="0" applyFont="1" applyBorder="1" applyAlignment="1">
      <alignment horizontal="center"/>
    </xf>
    <xf numFmtId="0" fontId="9" fillId="24" borderId="0" xfId="0" applyFont="1" applyFill="1"/>
    <xf numFmtId="0" fontId="41" fillId="0" borderId="13" xfId="41" applyFont="1" applyBorder="1" applyAlignment="1">
      <alignment horizontal="center"/>
    </xf>
    <xf numFmtId="0" fontId="41" fillId="0" borderId="13" xfId="41" applyFont="1" applyFill="1" applyBorder="1" applyAlignment="1">
      <alignment horizontal="center"/>
    </xf>
    <xf numFmtId="0" fontId="53" fillId="0" borderId="13" xfId="41" applyFont="1" applyFill="1" applyBorder="1" applyAlignment="1">
      <alignment horizontal="center"/>
    </xf>
    <xf numFmtId="0" fontId="53" fillId="0" borderId="13" xfId="41" applyFont="1" applyBorder="1" applyAlignment="1">
      <alignment horizontal="center"/>
    </xf>
    <xf numFmtId="0" fontId="53" fillId="0" borderId="48" xfId="0" applyFont="1" applyBorder="1" applyAlignment="1">
      <alignment horizontal="center" vertical="center"/>
    </xf>
    <xf numFmtId="0" fontId="53" fillId="24" borderId="64" xfId="45" applyFont="1" applyFill="1" applyBorder="1" applyAlignment="1">
      <alignment horizontal="center" vertical="center" wrapText="1"/>
    </xf>
    <xf numFmtId="0" fontId="53" fillId="0" borderId="64" xfId="45" applyFont="1" applyBorder="1" applyAlignment="1">
      <alignment horizontal="center"/>
    </xf>
    <xf numFmtId="0" fontId="53" fillId="0" borderId="65" xfId="45" applyFont="1" applyBorder="1" applyAlignment="1">
      <alignment horizontal="center"/>
    </xf>
    <xf numFmtId="0" fontId="53" fillId="0" borderId="15" xfId="45" applyFont="1" applyBorder="1" applyAlignment="1">
      <alignment horizontal="center"/>
    </xf>
    <xf numFmtId="0" fontId="53" fillId="0" borderId="49" xfId="45" applyFont="1" applyBorder="1" applyAlignment="1">
      <alignment horizontal="center"/>
    </xf>
    <xf numFmtId="0" fontId="53" fillId="0" borderId="78" xfId="45" applyFont="1" applyFill="1" applyBorder="1" applyAlignment="1">
      <alignment horizontal="center"/>
    </xf>
    <xf numFmtId="0" fontId="53" fillId="0" borderId="49" xfId="45" applyFont="1" applyFill="1" applyBorder="1" applyAlignment="1">
      <alignment horizontal="center"/>
    </xf>
    <xf numFmtId="0" fontId="53" fillId="24" borderId="12" xfId="45" applyFont="1" applyFill="1" applyBorder="1" applyAlignment="1">
      <alignment horizontal="center" vertical="center" wrapText="1"/>
    </xf>
    <xf numFmtId="0" fontId="53" fillId="0" borderId="14" xfId="45" applyFont="1" applyBorder="1" applyAlignment="1">
      <alignment horizontal="center"/>
    </xf>
    <xf numFmtId="0" fontId="53" fillId="0" borderId="12" xfId="45" applyFont="1" applyBorder="1" applyAlignment="1">
      <alignment horizontal="center"/>
    </xf>
    <xf numFmtId="0" fontId="53" fillId="0" borderId="43" xfId="45" applyFont="1" applyBorder="1" applyAlignment="1">
      <alignment horizontal="center"/>
    </xf>
    <xf numFmtId="0" fontId="53" fillId="0" borderId="43" xfId="45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/>
    </xf>
    <xf numFmtId="0" fontId="53" fillId="0" borderId="51" xfId="45" applyFont="1" applyBorder="1" applyAlignment="1">
      <alignment horizontal="center"/>
    </xf>
    <xf numFmtId="0" fontId="53" fillId="0" borderId="57" xfId="45" applyFont="1" applyBorder="1" applyAlignment="1">
      <alignment horizontal="center"/>
    </xf>
    <xf numFmtId="0" fontId="53" fillId="0" borderId="16" xfId="45" applyFont="1" applyBorder="1" applyAlignment="1">
      <alignment horizontal="center"/>
    </xf>
    <xf numFmtId="0" fontId="53" fillId="0" borderId="39" xfId="45" applyFont="1" applyBorder="1" applyAlignment="1">
      <alignment horizontal="center"/>
    </xf>
    <xf numFmtId="0" fontId="53" fillId="0" borderId="79" xfId="45" applyFont="1" applyFill="1" applyBorder="1" applyAlignment="1">
      <alignment horizontal="center"/>
    </xf>
    <xf numFmtId="0" fontId="53" fillId="0" borderId="39" xfId="45" applyFont="1" applyFill="1" applyBorder="1" applyAlignment="1">
      <alignment horizontal="center"/>
    </xf>
    <xf numFmtId="0" fontId="41" fillId="0" borderId="46" xfId="45" applyFont="1" applyFill="1" applyBorder="1" applyAlignment="1">
      <alignment horizontal="center" vertical="center" wrapText="1"/>
    </xf>
    <xf numFmtId="0" fontId="41" fillId="0" borderId="41" xfId="45" applyFont="1" applyFill="1" applyBorder="1" applyAlignment="1">
      <alignment horizontal="center" vertical="center" wrapText="1"/>
    </xf>
    <xf numFmtId="0" fontId="53" fillId="0" borderId="65" xfId="45" applyFont="1" applyFill="1" applyBorder="1" applyAlignment="1">
      <alignment horizontal="center"/>
    </xf>
    <xf numFmtId="0" fontId="53" fillId="24" borderId="39" xfId="45" applyFont="1" applyFill="1" applyBorder="1" applyAlignment="1">
      <alignment horizontal="center" vertical="center" wrapText="1"/>
    </xf>
    <xf numFmtId="0" fontId="53" fillId="0" borderId="79" xfId="45" applyFont="1" applyBorder="1" applyAlignment="1">
      <alignment horizontal="center"/>
    </xf>
    <xf numFmtId="0" fontId="41" fillId="0" borderId="0" xfId="45" applyFont="1" applyFill="1" applyBorder="1" applyAlignment="1">
      <alignment horizontal="center" vertical="center" wrapText="1"/>
    </xf>
    <xf numFmtId="0" fontId="53" fillId="0" borderId="52" xfId="43" applyFont="1" applyBorder="1" applyAlignment="1">
      <alignment horizontal="left"/>
    </xf>
    <xf numFmtId="0" fontId="53" fillId="0" borderId="25" xfId="43" applyFont="1" applyBorder="1" applyAlignment="1">
      <alignment horizontal="left"/>
    </xf>
    <xf numFmtId="0" fontId="41" fillId="0" borderId="78" xfId="45" applyFont="1" applyFill="1" applyBorder="1" applyAlignment="1">
      <alignment horizontal="center" vertical="center" wrapText="1"/>
    </xf>
    <xf numFmtId="0" fontId="41" fillId="0" borderId="65" xfId="45" applyFont="1" applyFill="1" applyBorder="1" applyAlignment="1">
      <alignment horizontal="center" vertical="center" wrapText="1"/>
    </xf>
    <xf numFmtId="0" fontId="53" fillId="0" borderId="50" xfId="43" applyFont="1" applyBorder="1" applyAlignment="1">
      <alignment horizontal="left" wrapText="1"/>
    </xf>
    <xf numFmtId="0" fontId="53" fillId="0" borderId="50" xfId="43" applyFont="1" applyBorder="1" applyAlignment="1">
      <alignment horizontal="left"/>
    </xf>
    <xf numFmtId="0" fontId="53" fillId="0" borderId="70" xfId="43" applyFont="1" applyBorder="1" applyAlignment="1">
      <alignment horizontal="left" wrapText="1"/>
    </xf>
    <xf numFmtId="0" fontId="41" fillId="0" borderId="84" xfId="45" applyFont="1" applyFill="1" applyBorder="1" applyAlignment="1">
      <alignment horizontal="center" vertical="center" wrapText="1"/>
    </xf>
    <xf numFmtId="0" fontId="41" fillId="0" borderId="73" xfId="45" applyFont="1" applyFill="1" applyBorder="1" applyAlignment="1">
      <alignment horizontal="center" vertical="center" wrapText="1"/>
    </xf>
    <xf numFmtId="0" fontId="53" fillId="0" borderId="85" xfId="45" applyFont="1" applyFill="1" applyBorder="1" applyAlignment="1">
      <alignment horizontal="center"/>
    </xf>
    <xf numFmtId="0" fontId="53" fillId="24" borderId="86" xfId="46" applyFont="1" applyFill="1" applyBorder="1" applyAlignment="1">
      <alignment horizontal="center" vertical="center" wrapText="1"/>
    </xf>
    <xf numFmtId="0" fontId="53" fillId="24" borderId="87" xfId="45" applyFont="1" applyFill="1" applyBorder="1" applyAlignment="1">
      <alignment horizontal="center"/>
    </xf>
    <xf numFmtId="0" fontId="53" fillId="0" borderId="84" xfId="45" applyFont="1" applyFill="1" applyBorder="1" applyAlignment="1">
      <alignment horizontal="center"/>
    </xf>
    <xf numFmtId="0" fontId="41" fillId="24" borderId="38" xfId="45" applyFont="1" applyFill="1" applyBorder="1" applyAlignment="1">
      <alignment horizontal="center" vertical="center" wrapText="1"/>
    </xf>
    <xf numFmtId="0" fontId="53" fillId="24" borderId="86" xfId="45" applyFont="1" applyFill="1" applyBorder="1" applyAlignment="1">
      <alignment horizontal="center" vertical="center" wrapText="1"/>
    </xf>
    <xf numFmtId="0" fontId="53" fillId="24" borderId="87" xfId="45" applyFont="1" applyFill="1" applyBorder="1" applyAlignment="1">
      <alignment horizontal="center" vertical="center" wrapText="1"/>
    </xf>
    <xf numFmtId="0" fontId="53" fillId="0" borderId="87" xfId="45" applyFont="1" applyFill="1" applyBorder="1" applyAlignment="1">
      <alignment horizontal="center"/>
    </xf>
    <xf numFmtId="0" fontId="53" fillId="0" borderId="73" xfId="45" applyFont="1" applyFill="1" applyBorder="1" applyAlignment="1">
      <alignment horizontal="center"/>
    </xf>
    <xf numFmtId="0" fontId="41" fillId="0" borderId="38" xfId="45" applyFont="1" applyBorder="1" applyAlignment="1">
      <alignment horizontal="center"/>
    </xf>
    <xf numFmtId="0" fontId="41" fillId="0" borderId="38" xfId="45" applyFont="1" applyFill="1" applyBorder="1" applyAlignment="1">
      <alignment horizontal="center" vertical="center" wrapText="1"/>
    </xf>
    <xf numFmtId="0" fontId="41" fillId="0" borderId="13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0" borderId="38" xfId="45" applyFont="1" applyFill="1" applyBorder="1" applyAlignment="1">
      <alignment horizontal="center" vertical="center" wrapText="1"/>
    </xf>
    <xf numFmtId="0" fontId="41" fillId="0" borderId="23" xfId="45" applyFont="1" applyBorder="1" applyAlignment="1">
      <alignment horizontal="center"/>
    </xf>
    <xf numFmtId="0" fontId="41" fillId="0" borderId="42" xfId="45" applyFont="1" applyBorder="1" applyAlignment="1">
      <alignment horizontal="center"/>
    </xf>
    <xf numFmtId="0" fontId="41" fillId="0" borderId="67" xfId="45" applyFont="1" applyBorder="1" applyAlignment="1">
      <alignment horizontal="center" wrapText="1"/>
    </xf>
    <xf numFmtId="0" fontId="41" fillId="0" borderId="69" xfId="45" applyFont="1" applyBorder="1" applyAlignment="1">
      <alignment horizontal="center" wrapText="1"/>
    </xf>
    <xf numFmtId="0" fontId="41" fillId="0" borderId="13" xfId="45" applyFont="1" applyBorder="1" applyAlignment="1">
      <alignment horizontal="left"/>
    </xf>
    <xf numFmtId="0" fontId="53" fillId="0" borderId="15" xfId="46" applyFont="1" applyBorder="1" applyAlignment="1">
      <alignment horizontal="center"/>
    </xf>
    <xf numFmtId="0" fontId="53" fillId="0" borderId="49" xfId="46" applyFont="1" applyBorder="1" applyAlignment="1">
      <alignment horizontal="center"/>
    </xf>
    <xf numFmtId="0" fontId="53" fillId="0" borderId="20" xfId="46" applyFont="1" applyBorder="1" applyAlignment="1">
      <alignment horizontal="center"/>
    </xf>
    <xf numFmtId="0" fontId="53" fillId="0" borderId="14" xfId="46" applyFont="1" applyBorder="1" applyAlignment="1">
      <alignment horizontal="center"/>
    </xf>
    <xf numFmtId="0" fontId="53" fillId="0" borderId="12" xfId="46" applyFont="1" applyBorder="1" applyAlignment="1">
      <alignment horizontal="center"/>
    </xf>
    <xf numFmtId="0" fontId="53" fillId="0" borderId="18" xfId="46" applyFont="1" applyBorder="1" applyAlignment="1">
      <alignment horizontal="center"/>
    </xf>
    <xf numFmtId="0" fontId="53" fillId="0" borderId="17" xfId="45" applyFont="1" applyBorder="1" applyAlignment="1">
      <alignment horizontal="left"/>
    </xf>
    <xf numFmtId="0" fontId="53" fillId="0" borderId="19" xfId="46" applyFont="1" applyBorder="1" applyAlignment="1">
      <alignment horizontal="center"/>
    </xf>
    <xf numFmtId="0" fontId="41" fillId="0" borderId="13" xfId="46" applyFont="1" applyBorder="1" applyAlignment="1">
      <alignment horizontal="center"/>
    </xf>
    <xf numFmtId="0" fontId="41" fillId="0" borderId="23" xfId="46" applyFont="1" applyBorder="1" applyAlignment="1">
      <alignment horizontal="center"/>
    </xf>
    <xf numFmtId="0" fontId="41" fillId="0" borderId="46" xfId="46" applyFont="1" applyBorder="1" applyAlignment="1">
      <alignment horizontal="center"/>
    </xf>
    <xf numFmtId="0" fontId="53" fillId="0" borderId="64" xfId="46" applyFont="1" applyBorder="1" applyAlignment="1">
      <alignment horizontal="center"/>
    </xf>
    <xf numFmtId="0" fontId="53" fillId="0" borderId="66" xfId="46" applyFont="1" applyBorder="1" applyAlignment="1">
      <alignment horizontal="center"/>
    </xf>
    <xf numFmtId="0" fontId="53" fillId="0" borderId="65" xfId="46" applyFont="1" applyBorder="1" applyAlignment="1">
      <alignment horizontal="center"/>
    </xf>
    <xf numFmtId="0" fontId="53" fillId="0" borderId="80" xfId="46" applyFont="1" applyBorder="1" applyAlignment="1">
      <alignment horizontal="center"/>
    </xf>
    <xf numFmtId="0" fontId="53" fillId="0" borderId="16" xfId="46" applyFont="1" applyBorder="1" applyAlignment="1">
      <alignment horizontal="center"/>
    </xf>
    <xf numFmtId="0" fontId="53" fillId="0" borderId="39" xfId="46" applyFont="1" applyBorder="1" applyAlignment="1">
      <alignment horizontal="center"/>
    </xf>
    <xf numFmtId="0" fontId="53" fillId="0" borderId="87" xfId="46" applyFont="1" applyBorder="1" applyAlignment="1">
      <alignment horizontal="center"/>
    </xf>
    <xf numFmtId="0" fontId="53" fillId="0" borderId="63" xfId="46" applyFont="1" applyBorder="1" applyAlignment="1">
      <alignment horizontal="center"/>
    </xf>
    <xf numFmtId="0" fontId="53" fillId="0" borderId="51" xfId="46" applyFont="1" applyBorder="1" applyAlignment="1">
      <alignment horizontal="center"/>
    </xf>
    <xf numFmtId="0" fontId="53" fillId="0" borderId="50" xfId="46" applyFont="1" applyBorder="1" applyAlignment="1">
      <alignment horizontal="center"/>
    </xf>
    <xf numFmtId="0" fontId="53" fillId="0" borderId="43" xfId="46" applyFont="1" applyBorder="1" applyAlignment="1">
      <alignment horizontal="center"/>
    </xf>
    <xf numFmtId="0" fontId="41" fillId="0" borderId="65" xfId="46" applyFont="1" applyBorder="1" applyAlignment="1">
      <alignment horizontal="center"/>
    </xf>
    <xf numFmtId="0" fontId="41" fillId="0" borderId="46" xfId="45" applyFont="1" applyBorder="1" applyAlignment="1">
      <alignment horizontal="center"/>
    </xf>
    <xf numFmtId="0" fontId="41" fillId="0" borderId="47" xfId="46" applyFont="1" applyBorder="1" applyAlignment="1">
      <alignment horizontal="center"/>
    </xf>
    <xf numFmtId="0" fontId="41" fillId="0" borderId="23" xfId="45" applyFont="1" applyBorder="1" applyAlignment="1">
      <alignment horizontal="left"/>
    </xf>
    <xf numFmtId="0" fontId="41" fillId="0" borderId="38" xfId="46" applyFont="1" applyBorder="1" applyAlignment="1">
      <alignment horizontal="center"/>
    </xf>
    <xf numFmtId="0" fontId="41" fillId="0" borderId="47" xfId="45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53" fillId="0" borderId="35" xfId="0" applyFont="1" applyBorder="1"/>
    <xf numFmtId="0" fontId="41" fillId="0" borderId="10" xfId="0" applyFont="1" applyBorder="1" applyAlignment="1">
      <alignment horizontal="left" wrapText="1"/>
    </xf>
    <xf numFmtId="0" fontId="41" fillId="0" borderId="53" xfId="43" applyFont="1" applyBorder="1" applyAlignment="1">
      <alignment horizontal="left"/>
    </xf>
    <xf numFmtId="0" fontId="53" fillId="0" borderId="10" xfId="43" applyFont="1" applyBorder="1" applyAlignment="1">
      <alignment horizontal="left" wrapText="1"/>
    </xf>
    <xf numFmtId="0" fontId="53" fillId="0" borderId="10" xfId="43" applyFont="1" applyBorder="1" applyAlignment="1">
      <alignment wrapText="1"/>
    </xf>
    <xf numFmtId="0" fontId="53" fillId="0" borderId="10" xfId="43" applyFont="1" applyBorder="1" applyAlignment="1">
      <alignment horizontal="left"/>
    </xf>
    <xf numFmtId="0" fontId="53" fillId="0" borderId="17" xfId="43" applyFont="1" applyBorder="1" applyAlignment="1">
      <alignment horizontal="left" wrapText="1"/>
    </xf>
    <xf numFmtId="0" fontId="53" fillId="0" borderId="5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53" fillId="0" borderId="52" xfId="0" applyFont="1" applyBorder="1" applyAlignment="1">
      <alignment horizontal="left" vertical="center"/>
    </xf>
    <xf numFmtId="0" fontId="53" fillId="0" borderId="47" xfId="0" applyFont="1" applyBorder="1" applyAlignment="1">
      <alignment horizontal="center" vertical="center"/>
    </xf>
    <xf numFmtId="0" fontId="53" fillId="0" borderId="5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83" fillId="0" borderId="0" xfId="0" applyFont="1" applyBorder="1" applyAlignment="1">
      <alignment horizontal="left" vertical="top" wrapText="1"/>
    </xf>
    <xf numFmtId="0" fontId="53" fillId="0" borderId="71" xfId="35" applyFont="1" applyFill="1" applyBorder="1"/>
    <xf numFmtId="0" fontId="53" fillId="0" borderId="50" xfId="35" applyFont="1" applyFill="1" applyBorder="1"/>
    <xf numFmtId="0" fontId="41" fillId="0" borderId="70" xfId="0" applyFont="1" applyFill="1" applyBorder="1" applyAlignment="1">
      <alignment wrapText="1"/>
    </xf>
    <xf numFmtId="0" fontId="53" fillId="0" borderId="50" xfId="45" applyFont="1" applyBorder="1" applyAlignment="1">
      <alignment vertical="center" wrapText="1"/>
    </xf>
    <xf numFmtId="0" fontId="53" fillId="0" borderId="70" xfId="45" applyFont="1" applyBorder="1" applyAlignment="1">
      <alignment vertical="center" wrapText="1"/>
    </xf>
    <xf numFmtId="0" fontId="53" fillId="24" borderId="71" xfId="0" applyFont="1" applyFill="1" applyBorder="1" applyAlignment="1">
      <alignment wrapText="1"/>
    </xf>
    <xf numFmtId="0" fontId="41" fillId="0" borderId="70" xfId="0" applyFont="1" applyFill="1" applyBorder="1"/>
    <xf numFmtId="0" fontId="41" fillId="0" borderId="50" xfId="0" applyFont="1" applyFill="1" applyBorder="1" applyAlignment="1">
      <alignment horizontal="left" wrapText="1"/>
    </xf>
    <xf numFmtId="0" fontId="53" fillId="0" borderId="50" xfId="0" applyFont="1" applyFill="1" applyBorder="1"/>
    <xf numFmtId="0" fontId="10" fillId="0" borderId="0" xfId="0" applyFont="1" applyFill="1" applyBorder="1"/>
    <xf numFmtId="0" fontId="53" fillId="0" borderId="54" xfId="35" applyFont="1" applyFill="1" applyBorder="1"/>
    <xf numFmtId="0" fontId="53" fillId="0" borderId="54" xfId="0" applyFont="1" applyFill="1" applyBorder="1" applyAlignment="1">
      <alignment wrapText="1"/>
    </xf>
    <xf numFmtId="0" fontId="53" fillId="24" borderId="10" xfId="0" applyFont="1" applyFill="1" applyBorder="1" applyAlignment="1">
      <alignment wrapText="1"/>
    </xf>
    <xf numFmtId="0" fontId="41" fillId="0" borderId="13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/>
    <xf numFmtId="0" fontId="85" fillId="0" borderId="0" xfId="0" applyFont="1"/>
    <xf numFmtId="0" fontId="76" fillId="0" borderId="50" xfId="0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53" fillId="24" borderId="11" xfId="0" applyFont="1" applyFill="1" applyBorder="1" applyAlignment="1">
      <alignment wrapText="1"/>
    </xf>
    <xf numFmtId="0" fontId="53" fillId="0" borderId="10" xfId="0" applyFont="1" applyBorder="1" applyAlignment="1">
      <alignment vertical="center"/>
    </xf>
    <xf numFmtId="0" fontId="53" fillId="24" borderId="17" xfId="0" applyFont="1" applyFill="1" applyBorder="1" applyAlignment="1">
      <alignment wrapText="1"/>
    </xf>
    <xf numFmtId="0" fontId="53" fillId="0" borderId="0" xfId="0" applyFont="1" applyFill="1"/>
    <xf numFmtId="0" fontId="53" fillId="0" borderId="6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vertical="center"/>
    </xf>
    <xf numFmtId="0" fontId="53" fillId="0" borderId="58" xfId="0" applyFont="1" applyBorder="1" applyAlignment="1">
      <alignment horizontal="center"/>
    </xf>
    <xf numFmtId="0" fontId="41" fillId="0" borderId="47" xfId="44" applyFont="1" applyBorder="1" applyAlignment="1">
      <alignment horizontal="left" vertical="center" wrapText="1"/>
    </xf>
    <xf numFmtId="0" fontId="53" fillId="0" borderId="71" xfId="44" applyFont="1" applyBorder="1" applyAlignment="1">
      <alignment horizontal="justify" vertical="top" wrapText="1"/>
    </xf>
    <xf numFmtId="0" fontId="53" fillId="0" borderId="50" xfId="44" applyFont="1" applyBorder="1" applyAlignment="1">
      <alignment horizontal="justify" vertical="top" wrapText="1"/>
    </xf>
    <xf numFmtId="0" fontId="53" fillId="0" borderId="50" xfId="44" applyFont="1" applyBorder="1" applyAlignment="1">
      <alignment horizontal="justify" vertical="center" wrapText="1"/>
    </xf>
    <xf numFmtId="0" fontId="31" fillId="0" borderId="70" xfId="0" applyFont="1" applyBorder="1"/>
    <xf numFmtId="0" fontId="53" fillId="0" borderId="71" xfId="44" applyFont="1" applyBorder="1" applyAlignment="1">
      <alignment horizontal="left" vertical="center" wrapText="1"/>
    </xf>
    <xf numFmtId="0" fontId="53" fillId="0" borderId="50" xfId="44" applyFont="1" applyBorder="1" applyAlignment="1">
      <alignment horizontal="left" vertical="center" wrapText="1"/>
    </xf>
    <xf numFmtId="0" fontId="53" fillId="0" borderId="70" xfId="44" applyFont="1" applyBorder="1" applyAlignment="1">
      <alignment horizontal="left" vertical="center" wrapText="1"/>
    </xf>
    <xf numFmtId="0" fontId="53" fillId="0" borderId="50" xfId="44" applyFont="1" applyBorder="1" applyAlignment="1">
      <alignment vertical="top" wrapText="1"/>
    </xf>
    <xf numFmtId="0" fontId="53" fillId="0" borderId="71" xfId="44" applyFont="1" applyBorder="1" applyAlignment="1">
      <alignment vertical="top" wrapText="1"/>
    </xf>
    <xf numFmtId="0" fontId="53" fillId="0" borderId="70" xfId="44" applyFont="1" applyBorder="1" applyAlignment="1">
      <alignment vertical="top" wrapText="1"/>
    </xf>
    <xf numFmtId="0" fontId="41" fillId="0" borderId="47" xfId="44" applyFont="1" applyBorder="1" applyAlignment="1">
      <alignment horizontal="center" vertical="center" wrapText="1"/>
    </xf>
    <xf numFmtId="0" fontId="53" fillId="0" borderId="71" xfId="44" applyFont="1" applyBorder="1" applyAlignment="1">
      <alignment horizontal="center" vertical="center" wrapText="1"/>
    </xf>
    <xf numFmtId="0" fontId="53" fillId="0" borderId="50" xfId="44" applyFont="1" applyBorder="1" applyAlignment="1">
      <alignment horizontal="center" vertical="center" wrapText="1"/>
    </xf>
    <xf numFmtId="0" fontId="80" fillId="24" borderId="88" xfId="0" applyFont="1" applyFill="1" applyBorder="1" applyAlignment="1">
      <alignment horizontal="center" vertical="center" wrapText="1"/>
    </xf>
    <xf numFmtId="0" fontId="80" fillId="24" borderId="26" xfId="0" applyFont="1" applyFill="1" applyBorder="1" applyAlignment="1">
      <alignment horizontal="center" vertical="center" wrapText="1"/>
    </xf>
    <xf numFmtId="0" fontId="80" fillId="24" borderId="23" xfId="0" applyFont="1" applyFill="1" applyBorder="1" applyAlignment="1">
      <alignment horizontal="left" vertical="center" wrapText="1"/>
    </xf>
    <xf numFmtId="0" fontId="80" fillId="24" borderId="41" xfId="0" applyFont="1" applyFill="1" applyBorder="1" applyAlignment="1">
      <alignment horizontal="center" vertical="center" wrapText="1"/>
    </xf>
    <xf numFmtId="0" fontId="80" fillId="24" borderId="46" xfId="0" applyFont="1" applyFill="1" applyBorder="1" applyAlignment="1">
      <alignment horizontal="center" vertical="center" wrapText="1"/>
    </xf>
    <xf numFmtId="0" fontId="80" fillId="24" borderId="45" xfId="0" applyFont="1" applyFill="1" applyBorder="1" applyAlignment="1">
      <alignment horizontal="center" vertical="center" wrapText="1"/>
    </xf>
    <xf numFmtId="0" fontId="53" fillId="24" borderId="71" xfId="35" applyFont="1" applyFill="1" applyBorder="1"/>
    <xf numFmtId="0" fontId="53" fillId="0" borderId="80" xfId="0" applyFont="1" applyBorder="1" applyAlignment="1">
      <alignment horizontal="center"/>
    </xf>
    <xf numFmtId="0" fontId="72" fillId="24" borderId="64" xfId="0" applyFont="1" applyFill="1" applyBorder="1" applyAlignment="1">
      <alignment horizontal="center" vertical="center" wrapText="1"/>
    </xf>
    <xf numFmtId="0" fontId="72" fillId="24" borderId="65" xfId="0" applyFont="1" applyFill="1" applyBorder="1" applyAlignment="1">
      <alignment horizontal="center" vertical="center" wrapText="1"/>
    </xf>
    <xf numFmtId="0" fontId="72" fillId="24" borderId="49" xfId="0" applyFont="1" applyFill="1" applyBorder="1" applyAlignment="1">
      <alignment horizontal="center" vertical="center" wrapText="1"/>
    </xf>
    <xf numFmtId="0" fontId="72" fillId="24" borderId="12" xfId="0" applyFont="1" applyFill="1" applyBorder="1" applyAlignment="1">
      <alignment horizontal="center" vertical="center" wrapText="1"/>
    </xf>
    <xf numFmtId="0" fontId="72" fillId="24" borderId="43" xfId="0" applyFont="1" applyFill="1" applyBorder="1" applyAlignment="1">
      <alignment horizontal="center" vertical="center" wrapText="1"/>
    </xf>
    <xf numFmtId="0" fontId="72" fillId="24" borderId="12" xfId="0" applyFont="1" applyFill="1" applyBorder="1" applyAlignment="1">
      <alignment horizontal="center"/>
    </xf>
    <xf numFmtId="0" fontId="72" fillId="24" borderId="18" xfId="0" applyFont="1" applyFill="1" applyBorder="1" applyAlignment="1">
      <alignment horizontal="center" vertical="center" wrapText="1"/>
    </xf>
    <xf numFmtId="0" fontId="72" fillId="24" borderId="79" xfId="0" applyFont="1" applyFill="1" applyBorder="1" applyAlignment="1">
      <alignment horizontal="center" vertical="center" wrapText="1"/>
    </xf>
    <xf numFmtId="0" fontId="72" fillId="24" borderId="51" xfId="0" applyFont="1" applyFill="1" applyBorder="1" applyAlignment="1">
      <alignment horizontal="center" vertical="center" wrapText="1"/>
    </xf>
    <xf numFmtId="0" fontId="72" fillId="24" borderId="51" xfId="0" applyFont="1" applyFill="1" applyBorder="1" applyAlignment="1">
      <alignment horizontal="center"/>
    </xf>
    <xf numFmtId="0" fontId="72" fillId="24" borderId="75" xfId="0" applyFont="1" applyFill="1" applyBorder="1" applyAlignment="1">
      <alignment horizontal="center" vertical="center" wrapText="1"/>
    </xf>
    <xf numFmtId="0" fontId="72" fillId="24" borderId="39" xfId="0" applyFont="1" applyFill="1" applyBorder="1" applyAlignment="1">
      <alignment horizontal="center" vertical="center" wrapText="1"/>
    </xf>
    <xf numFmtId="0" fontId="41" fillId="24" borderId="23" xfId="0" applyFont="1" applyFill="1" applyBorder="1" applyAlignment="1">
      <alignment wrapText="1"/>
    </xf>
    <xf numFmtId="0" fontId="80" fillId="24" borderId="0" xfId="0" applyFont="1" applyFill="1" applyBorder="1" applyAlignment="1">
      <alignment horizontal="center" vertical="center" wrapText="1"/>
    </xf>
    <xf numFmtId="0" fontId="80" fillId="24" borderId="44" xfId="0" applyFont="1" applyFill="1" applyBorder="1" applyAlignment="1">
      <alignment horizontal="center" vertical="center" wrapText="1"/>
    </xf>
    <xf numFmtId="0" fontId="72" fillId="24" borderId="18" xfId="0" applyFont="1" applyFill="1" applyBorder="1" applyAlignment="1">
      <alignment horizontal="center"/>
    </xf>
    <xf numFmtId="0" fontId="53" fillId="24" borderId="70" xfId="35" applyFont="1" applyFill="1" applyBorder="1"/>
    <xf numFmtId="0" fontId="41" fillId="0" borderId="46" xfId="0" applyFont="1" applyBorder="1" applyAlignment="1">
      <alignment horizontal="center" vertical="center"/>
    </xf>
    <xf numFmtId="0" fontId="72" fillId="24" borderId="83" xfId="0" applyFont="1" applyFill="1" applyBorder="1" applyAlignment="1">
      <alignment horizontal="center" vertical="center" wrapText="1"/>
    </xf>
    <xf numFmtId="0" fontId="53" fillId="24" borderId="54" xfId="45" applyFont="1" applyFill="1" applyBorder="1" applyAlignment="1">
      <alignment vertical="center" wrapText="1"/>
    </xf>
    <xf numFmtId="0" fontId="53" fillId="24" borderId="52" xfId="35" applyFont="1" applyFill="1" applyBorder="1"/>
    <xf numFmtId="0" fontId="53" fillId="24" borderId="54" xfId="35" applyFont="1" applyFill="1" applyBorder="1"/>
    <xf numFmtId="0" fontId="53" fillId="24" borderId="70" xfId="45" applyFont="1" applyFill="1" applyBorder="1" applyAlignment="1">
      <alignment vertical="center" wrapText="1"/>
    </xf>
    <xf numFmtId="0" fontId="72" fillId="24" borderId="0" xfId="0" applyFont="1" applyFill="1" applyBorder="1" applyAlignment="1">
      <alignment horizontal="center" vertical="center" wrapText="1"/>
    </xf>
    <xf numFmtId="0" fontId="72" fillId="24" borderId="0" xfId="0" applyFont="1" applyFill="1" applyBorder="1" applyAlignment="1">
      <alignment horizontal="center"/>
    </xf>
    <xf numFmtId="0" fontId="72" fillId="24" borderId="20" xfId="0" applyFont="1" applyFill="1" applyBorder="1" applyAlignment="1">
      <alignment horizontal="center" vertical="center" wrapText="1"/>
    </xf>
    <xf numFmtId="0" fontId="72" fillId="24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2" fillId="24" borderId="24" xfId="0" applyFont="1" applyFill="1" applyBorder="1" applyAlignment="1">
      <alignment horizontal="center" vertical="center" wrapText="1"/>
    </xf>
    <xf numFmtId="0" fontId="53" fillId="24" borderId="50" xfId="0" applyFont="1" applyFill="1" applyBorder="1"/>
    <xf numFmtId="0" fontId="53" fillId="24" borderId="35" xfId="0" applyFont="1" applyFill="1" applyBorder="1" applyAlignment="1">
      <alignment wrapText="1"/>
    </xf>
    <xf numFmtId="0" fontId="80" fillId="24" borderId="64" xfId="0" applyFont="1" applyFill="1" applyBorder="1" applyAlignment="1">
      <alignment horizontal="center" vertical="center" wrapText="1"/>
    </xf>
    <xf numFmtId="0" fontId="80" fillId="24" borderId="65" xfId="0" applyFont="1" applyFill="1" applyBorder="1" applyAlignment="1">
      <alignment horizontal="center" vertical="center" wrapText="1"/>
    </xf>
    <xf numFmtId="0" fontId="80" fillId="24" borderId="83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80" fillId="24" borderId="73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left" wrapText="1"/>
    </xf>
    <xf numFmtId="0" fontId="72" fillId="24" borderId="21" xfId="0" applyFont="1" applyFill="1" applyBorder="1" applyAlignment="1">
      <alignment horizontal="center" vertical="center" wrapText="1"/>
    </xf>
    <xf numFmtId="0" fontId="53" fillId="24" borderId="50" xfId="0" applyFont="1" applyFill="1" applyBorder="1" applyAlignment="1">
      <alignment wrapText="1"/>
    </xf>
    <xf numFmtId="0" fontId="41" fillId="0" borderId="35" xfId="0" applyFont="1" applyBorder="1" applyAlignment="1">
      <alignment horizontal="left" vertical="center" wrapText="1"/>
    </xf>
    <xf numFmtId="0" fontId="72" fillId="24" borderId="64" xfId="0" applyFont="1" applyFill="1" applyBorder="1" applyAlignment="1">
      <alignment horizontal="center"/>
    </xf>
    <xf numFmtId="0" fontId="72" fillId="24" borderId="66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left" vertical="center" wrapText="1"/>
    </xf>
    <xf numFmtId="0" fontId="80" fillId="24" borderId="13" xfId="0" applyFont="1" applyFill="1" applyBorder="1" applyAlignment="1">
      <alignment horizontal="center" vertical="center" wrapText="1"/>
    </xf>
    <xf numFmtId="0" fontId="53" fillId="24" borderId="70" xfId="0" applyFont="1" applyFill="1" applyBorder="1" applyAlignment="1">
      <alignment wrapText="1"/>
    </xf>
    <xf numFmtId="0" fontId="72" fillId="24" borderId="79" xfId="0" applyFont="1" applyFill="1" applyBorder="1" applyAlignment="1">
      <alignment horizontal="center"/>
    </xf>
    <xf numFmtId="0" fontId="41" fillId="24" borderId="13" xfId="0" applyFont="1" applyFill="1" applyBorder="1" applyAlignment="1">
      <alignment wrapText="1"/>
    </xf>
    <xf numFmtId="0" fontId="41" fillId="24" borderId="36" xfId="0" applyFont="1" applyFill="1" applyBorder="1" applyAlignment="1">
      <alignment wrapText="1"/>
    </xf>
    <xf numFmtId="0" fontId="53" fillId="0" borderId="43" xfId="0" applyFont="1" applyFill="1" applyBorder="1" applyAlignment="1">
      <alignment horizontal="center"/>
    </xf>
    <xf numFmtId="0" fontId="72" fillId="24" borderId="78" xfId="0" applyFont="1" applyFill="1" applyBorder="1" applyAlignment="1">
      <alignment horizontal="center" vertical="center" wrapText="1"/>
    </xf>
    <xf numFmtId="0" fontId="72" fillId="24" borderId="43" xfId="0" applyFont="1" applyFill="1" applyBorder="1" applyAlignment="1">
      <alignment horizontal="center"/>
    </xf>
    <xf numFmtId="0" fontId="72" fillId="24" borderId="13" xfId="0" applyFont="1" applyFill="1" applyBorder="1" applyAlignment="1">
      <alignment horizontal="center" vertical="center" wrapText="1"/>
    </xf>
    <xf numFmtId="0" fontId="72" fillId="24" borderId="13" xfId="0" applyFont="1" applyFill="1" applyBorder="1" applyAlignment="1">
      <alignment horizontal="center"/>
    </xf>
    <xf numFmtId="0" fontId="80" fillId="24" borderId="12" xfId="0" applyFont="1" applyFill="1" applyBorder="1" applyAlignment="1">
      <alignment horizontal="center" vertical="center" wrapText="1"/>
    </xf>
    <xf numFmtId="0" fontId="80" fillId="24" borderId="43" xfId="0" applyFont="1" applyFill="1" applyBorder="1" applyAlignment="1">
      <alignment horizontal="center" vertical="center" wrapText="1"/>
    </xf>
    <xf numFmtId="0" fontId="72" fillId="24" borderId="49" xfId="0" applyFont="1" applyFill="1" applyBorder="1" applyAlignment="1">
      <alignment horizontal="center"/>
    </xf>
    <xf numFmtId="0" fontId="72" fillId="24" borderId="46" xfId="0" applyFont="1" applyFill="1" applyBorder="1" applyAlignment="1">
      <alignment horizontal="center" vertical="center" wrapText="1"/>
    </xf>
    <xf numFmtId="0" fontId="72" fillId="24" borderId="46" xfId="0" applyFont="1" applyFill="1" applyBorder="1" applyAlignment="1">
      <alignment horizontal="center"/>
    </xf>
    <xf numFmtId="0" fontId="10" fillId="0" borderId="0" xfId="43" applyFont="1" applyAlignment="1">
      <alignment vertical="center" wrapText="1"/>
    </xf>
    <xf numFmtId="0" fontId="10" fillId="0" borderId="0" xfId="43" applyFont="1" applyBorder="1" applyAlignment="1">
      <alignment vertical="center" wrapText="1"/>
    </xf>
    <xf numFmtId="0" fontId="53" fillId="0" borderId="0" xfId="43" applyFont="1" applyBorder="1" applyAlignment="1">
      <alignment horizontal="left" vertical="top"/>
    </xf>
    <xf numFmtId="0" fontId="83" fillId="0" borderId="0" xfId="43" applyFont="1" applyBorder="1" applyAlignment="1">
      <alignment horizontal="left" vertical="top" wrapText="1"/>
    </xf>
    <xf numFmtId="0" fontId="53" fillId="0" borderId="0" xfId="43" applyFont="1" applyAlignment="1">
      <alignment horizontal="left" vertical="top" wrapText="1"/>
    </xf>
    <xf numFmtId="0" fontId="53" fillId="0" borderId="0" xfId="43" applyFont="1" applyBorder="1" applyAlignment="1">
      <alignment horizontal="center" vertical="top" wrapText="1"/>
    </xf>
    <xf numFmtId="0" fontId="10" fillId="0" borderId="0" xfId="43" applyFont="1" applyBorder="1" applyAlignment="1">
      <alignment horizontal="left" vertical="top" wrapText="1"/>
    </xf>
    <xf numFmtId="165" fontId="10" fillId="0" borderId="0" xfId="43" applyNumberFormat="1" applyFont="1" applyAlignment="1">
      <alignment horizontal="center" vertical="center" wrapText="1"/>
    </xf>
    <xf numFmtId="0" fontId="5" fillId="0" borderId="0" xfId="43" applyFont="1" applyBorder="1" applyAlignment="1">
      <alignment horizontal="center" vertical="center" wrapText="1"/>
    </xf>
    <xf numFmtId="0" fontId="14" fillId="0" borderId="0" xfId="39" applyFont="1" applyFill="1" applyBorder="1"/>
    <xf numFmtId="0" fontId="14" fillId="0" borderId="0" xfId="39" applyFont="1" applyFill="1"/>
    <xf numFmtId="0" fontId="5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 shrinkToFit="1"/>
    </xf>
    <xf numFmtId="0" fontId="72" fillId="0" borderId="0" xfId="0" applyFont="1"/>
    <xf numFmtId="0" fontId="80" fillId="0" borderId="10" xfId="0" applyFont="1" applyBorder="1"/>
    <xf numFmtId="0" fontId="80" fillId="0" borderId="17" xfId="0" applyFont="1" applyBorder="1"/>
    <xf numFmtId="0" fontId="72" fillId="0" borderId="47" xfId="0" applyFont="1" applyBorder="1"/>
    <xf numFmtId="0" fontId="53" fillId="24" borderId="37" xfId="0" applyFont="1" applyFill="1" applyBorder="1" applyAlignment="1">
      <alignment horizontal="left" wrapText="1"/>
    </xf>
    <xf numFmtId="0" fontId="72" fillId="24" borderId="57" xfId="0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72" fillId="24" borderId="76" xfId="0" applyFont="1" applyFill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0" fontId="41" fillId="0" borderId="13" xfId="41" applyFont="1" applyBorder="1"/>
    <xf numFmtId="0" fontId="41" fillId="0" borderId="23" xfId="41" applyFont="1" applyBorder="1"/>
    <xf numFmtId="0" fontId="53" fillId="0" borderId="50" xfId="44" applyFont="1" applyBorder="1" applyAlignment="1">
      <alignment vertical="center" wrapText="1"/>
    </xf>
    <xf numFmtId="0" fontId="0" fillId="0" borderId="0" xfId="0" applyAlignment="1"/>
    <xf numFmtId="0" fontId="14" fillId="0" borderId="0" xfId="0" applyFont="1" applyAlignment="1"/>
    <xf numFmtId="0" fontId="5" fillId="0" borderId="0" xfId="0" applyFont="1" applyBorder="1" applyAlignment="1"/>
    <xf numFmtId="0" fontId="14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1" fillId="0" borderId="23" xfId="41" applyNumberFormat="1" applyFont="1" applyBorder="1" applyAlignment="1">
      <alignment vertical="center"/>
    </xf>
    <xf numFmtId="0" fontId="41" fillId="0" borderId="13" xfId="41" applyNumberFormat="1" applyFont="1" applyBorder="1" applyAlignment="1">
      <alignment horizontal="center" vertical="center"/>
    </xf>
    <xf numFmtId="0" fontId="41" fillId="0" borderId="13" xfId="41" applyNumberFormat="1" applyFont="1" applyFill="1" applyBorder="1" applyAlignment="1">
      <alignment horizontal="center" vertical="center"/>
    </xf>
    <xf numFmtId="1" fontId="53" fillId="0" borderId="13" xfId="41" applyNumberFormat="1" applyFont="1" applyBorder="1" applyAlignment="1">
      <alignment horizontal="center" vertical="center"/>
    </xf>
    <xf numFmtId="1" fontId="53" fillId="0" borderId="13" xfId="41" applyNumberFormat="1" applyFont="1" applyFill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0" fontId="41" fillId="0" borderId="13" xfId="41" applyNumberFormat="1" applyFont="1" applyBorder="1" applyAlignment="1">
      <alignment vertical="center"/>
    </xf>
    <xf numFmtId="0" fontId="41" fillId="0" borderId="13" xfId="41" applyFont="1" applyBorder="1" applyAlignment="1">
      <alignment horizontal="center" vertical="center"/>
    </xf>
    <xf numFmtId="0" fontId="41" fillId="0" borderId="13" xfId="41" applyFont="1" applyFill="1" applyBorder="1" applyAlignment="1">
      <alignment horizontal="center" vertical="center"/>
    </xf>
    <xf numFmtId="0" fontId="53" fillId="0" borderId="13" xfId="41" applyFont="1" applyBorder="1" applyAlignment="1">
      <alignment horizontal="center" vertical="center"/>
    </xf>
    <xf numFmtId="0" fontId="53" fillId="0" borderId="13" xfId="41" applyFont="1" applyFill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1" fillId="0" borderId="61" xfId="45" applyFont="1" applyBorder="1" applyAlignment="1"/>
    <xf numFmtId="0" fontId="41" fillId="0" borderId="45" xfId="46" applyFont="1" applyBorder="1" applyAlignment="1">
      <alignment horizontal="center"/>
    </xf>
    <xf numFmtId="0" fontId="53" fillId="0" borderId="23" xfId="45" applyFont="1" applyBorder="1" applyAlignment="1">
      <alignment horizontal="left"/>
    </xf>
    <xf numFmtId="0" fontId="53" fillId="0" borderId="23" xfId="46" applyFont="1" applyBorder="1" applyAlignment="1">
      <alignment horizontal="center"/>
    </xf>
    <xf numFmtId="0" fontId="53" fillId="0" borderId="35" xfId="46" applyFont="1" applyBorder="1" applyAlignment="1">
      <alignment horizontal="center"/>
    </xf>
    <xf numFmtId="0" fontId="41" fillId="0" borderId="41" xfId="46" applyFont="1" applyBorder="1" applyAlignment="1">
      <alignment horizontal="center"/>
    </xf>
    <xf numFmtId="0" fontId="53" fillId="0" borderId="82" xfId="46" applyFont="1" applyBorder="1" applyAlignment="1">
      <alignment horizontal="center"/>
    </xf>
    <xf numFmtId="0" fontId="53" fillId="0" borderId="90" xfId="46" applyFont="1" applyBorder="1" applyAlignment="1">
      <alignment horizontal="center"/>
    </xf>
    <xf numFmtId="0" fontId="53" fillId="0" borderId="44" xfId="46" applyFont="1" applyBorder="1" applyAlignment="1">
      <alignment horizontal="center"/>
    </xf>
    <xf numFmtId="0" fontId="53" fillId="0" borderId="91" xfId="46" applyFont="1" applyBorder="1" applyAlignment="1">
      <alignment horizontal="center"/>
    </xf>
    <xf numFmtId="0" fontId="53" fillId="0" borderId="24" xfId="46" applyFont="1" applyBorder="1" applyAlignment="1">
      <alignment horizontal="center"/>
    </xf>
    <xf numFmtId="0" fontId="53" fillId="0" borderId="42" xfId="46" applyFont="1" applyBorder="1" applyAlignment="1">
      <alignment horizontal="center"/>
    </xf>
    <xf numFmtId="0" fontId="53" fillId="0" borderId="72" xfId="46" applyFont="1" applyBorder="1" applyAlignment="1">
      <alignment horizontal="center"/>
    </xf>
    <xf numFmtId="0" fontId="53" fillId="0" borderId="73" xfId="46" applyFont="1" applyBorder="1" applyAlignment="1">
      <alignment horizontal="center"/>
    </xf>
    <xf numFmtId="0" fontId="53" fillId="0" borderId="79" xfId="46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50" xfId="0" applyNumberFormat="1" applyFont="1" applyBorder="1" applyAlignment="1">
      <alignment horizontal="center" vertical="center"/>
    </xf>
    <xf numFmtId="0" fontId="53" fillId="0" borderId="50" xfId="0" applyFont="1" applyBorder="1" applyAlignment="1">
      <alignment horizontal="center" wrapText="1"/>
    </xf>
    <xf numFmtId="0" fontId="89" fillId="0" borderId="50" xfId="0" applyFont="1" applyBorder="1" applyAlignment="1">
      <alignment wrapText="1"/>
    </xf>
    <xf numFmtId="0" fontId="53" fillId="0" borderId="50" xfId="0" applyFont="1" applyBorder="1" applyAlignment="1">
      <alignment horizontal="left" wrapText="1" indent="2"/>
    </xf>
    <xf numFmtId="0" fontId="53" fillId="0" borderId="43" xfId="45" applyFont="1" applyFill="1" applyBorder="1" applyAlignment="1">
      <alignment horizontal="center" vertical="center" wrapText="1"/>
    </xf>
    <xf numFmtId="0" fontId="53" fillId="0" borderId="80" xfId="45" applyFont="1" applyBorder="1" applyAlignment="1">
      <alignment horizontal="center"/>
    </xf>
    <xf numFmtId="0" fontId="53" fillId="0" borderId="55" xfId="45" applyFont="1" applyBorder="1" applyAlignment="1">
      <alignment horizontal="center"/>
    </xf>
    <xf numFmtId="0" fontId="53" fillId="0" borderId="77" xfId="45" applyFont="1" applyBorder="1" applyAlignment="1">
      <alignment horizontal="center"/>
    </xf>
    <xf numFmtId="0" fontId="53" fillId="0" borderId="79" xfId="45" applyFont="1" applyFill="1" applyBorder="1" applyAlignment="1">
      <alignment horizontal="center" vertical="center" wrapText="1"/>
    </xf>
    <xf numFmtId="0" fontId="53" fillId="0" borderId="81" xfId="45" applyFont="1" applyBorder="1" applyAlignment="1">
      <alignment horizontal="center"/>
    </xf>
    <xf numFmtId="0" fontId="53" fillId="0" borderId="57" xfId="45" applyFont="1" applyFill="1" applyBorder="1" applyAlignment="1">
      <alignment horizontal="center"/>
    </xf>
    <xf numFmtId="0" fontId="53" fillId="0" borderId="56" xfId="45" applyFont="1" applyBorder="1" applyAlignment="1">
      <alignment horizontal="center"/>
    </xf>
    <xf numFmtId="0" fontId="41" fillId="24" borderId="11" xfId="45" applyFont="1" applyFill="1" applyBorder="1" applyAlignment="1">
      <alignment horizontal="center" vertical="center" wrapText="1"/>
    </xf>
    <xf numFmtId="0" fontId="41" fillId="0" borderId="11" xfId="45" applyFont="1" applyBorder="1" applyAlignment="1">
      <alignment horizontal="center"/>
    </xf>
    <xf numFmtId="0" fontId="41" fillId="0" borderId="43" xfId="45" applyFont="1" applyFill="1" applyBorder="1" applyAlignment="1">
      <alignment horizontal="center" vertical="center" wrapText="1"/>
    </xf>
    <xf numFmtId="0" fontId="41" fillId="0" borderId="79" xfId="45" applyFont="1" applyFill="1" applyBorder="1" applyAlignment="1">
      <alignment horizontal="center" vertical="center" wrapText="1"/>
    </xf>
    <xf numFmtId="0" fontId="41" fillId="24" borderId="53" xfId="45" applyFont="1" applyFill="1" applyBorder="1" applyAlignment="1">
      <alignment horizontal="center" vertical="center" wrapText="1"/>
    </xf>
    <xf numFmtId="0" fontId="53" fillId="24" borderId="65" xfId="45" applyFont="1" applyFill="1" applyBorder="1" applyAlignment="1">
      <alignment horizontal="center" vertical="center" wrapText="1"/>
    </xf>
    <xf numFmtId="0" fontId="53" fillId="24" borderId="43" xfId="45" applyFont="1" applyFill="1" applyBorder="1" applyAlignment="1">
      <alignment horizontal="center" vertical="center" wrapText="1"/>
    </xf>
    <xf numFmtId="0" fontId="53" fillId="24" borderId="79" xfId="45" applyFont="1" applyFill="1" applyBorder="1" applyAlignment="1">
      <alignment horizontal="center" vertical="center" wrapText="1"/>
    </xf>
    <xf numFmtId="0" fontId="53" fillId="24" borderId="84" xfId="45" applyFont="1" applyFill="1" applyBorder="1" applyAlignment="1">
      <alignment horizontal="center"/>
    </xf>
    <xf numFmtId="0" fontId="53" fillId="0" borderId="78" xfId="45" applyFont="1" applyBorder="1" applyAlignment="1">
      <alignment horizontal="center"/>
    </xf>
    <xf numFmtId="0" fontId="53" fillId="24" borderId="66" xfId="45" applyFont="1" applyFill="1" applyBorder="1" applyAlignment="1">
      <alignment horizontal="center" vertical="center" wrapText="1"/>
    </xf>
    <xf numFmtId="0" fontId="53" fillId="24" borderId="18" xfId="45" applyFont="1" applyFill="1" applyBorder="1" applyAlignment="1">
      <alignment horizontal="center" vertical="center" wrapText="1"/>
    </xf>
    <xf numFmtId="0" fontId="53" fillId="24" borderId="75" xfId="45" applyFont="1" applyFill="1" applyBorder="1" applyAlignment="1">
      <alignment horizontal="center" vertical="center" wrapText="1"/>
    </xf>
    <xf numFmtId="0" fontId="53" fillId="24" borderId="19" xfId="45" applyFont="1" applyFill="1" applyBorder="1" applyAlignment="1">
      <alignment horizontal="center" vertical="center" wrapText="1"/>
    </xf>
    <xf numFmtId="0" fontId="53" fillId="24" borderId="18" xfId="46" applyFont="1" applyFill="1" applyBorder="1" applyAlignment="1">
      <alignment horizontal="center" vertical="center" wrapText="1"/>
    </xf>
    <xf numFmtId="0" fontId="53" fillId="24" borderId="19" xfId="46" applyFont="1" applyFill="1" applyBorder="1" applyAlignment="1">
      <alignment horizontal="center" vertical="center" wrapText="1"/>
    </xf>
    <xf numFmtId="0" fontId="53" fillId="24" borderId="66" xfId="45" applyFont="1" applyFill="1" applyBorder="1" applyAlignment="1">
      <alignment horizontal="center"/>
    </xf>
    <xf numFmtId="0" fontId="53" fillId="24" borderId="18" xfId="45" applyFont="1" applyFill="1" applyBorder="1" applyAlignment="1">
      <alignment horizontal="center"/>
    </xf>
    <xf numFmtId="0" fontId="53" fillId="24" borderId="75" xfId="45" applyFont="1" applyFill="1" applyBorder="1" applyAlignment="1">
      <alignment horizontal="center"/>
    </xf>
    <xf numFmtId="0" fontId="53" fillId="24" borderId="19" xfId="45" applyFont="1" applyFill="1" applyBorder="1" applyAlignment="1">
      <alignment horizontal="center"/>
    </xf>
    <xf numFmtId="0" fontId="53" fillId="24" borderId="78" xfId="45" applyFont="1" applyFill="1" applyBorder="1" applyAlignment="1">
      <alignment horizontal="center"/>
    </xf>
    <xf numFmtId="0" fontId="53" fillId="24" borderId="49" xfId="45" applyFont="1" applyFill="1" applyBorder="1" applyAlignment="1">
      <alignment horizontal="center"/>
    </xf>
    <xf numFmtId="0" fontId="53" fillId="24" borderId="20" xfId="45" applyFont="1" applyFill="1" applyBorder="1" applyAlignment="1">
      <alignment horizontal="center"/>
    </xf>
    <xf numFmtId="0" fontId="53" fillId="24" borderId="43" xfId="45" applyFont="1" applyFill="1" applyBorder="1" applyAlignment="1">
      <alignment horizontal="center"/>
    </xf>
    <xf numFmtId="0" fontId="53" fillId="24" borderId="12" xfId="45" applyFont="1" applyFill="1" applyBorder="1" applyAlignment="1">
      <alignment horizontal="center"/>
    </xf>
    <xf numFmtId="0" fontId="53" fillId="24" borderId="79" xfId="45" applyFont="1" applyFill="1" applyBorder="1" applyAlignment="1">
      <alignment horizontal="center"/>
    </xf>
    <xf numFmtId="0" fontId="53" fillId="24" borderId="39" xfId="45" applyFont="1" applyFill="1" applyBorder="1" applyAlignment="1">
      <alignment horizontal="center"/>
    </xf>
    <xf numFmtId="0" fontId="53" fillId="24" borderId="65" xfId="45" applyFont="1" applyFill="1" applyBorder="1" applyAlignment="1">
      <alignment horizontal="center"/>
    </xf>
    <xf numFmtId="0" fontId="41" fillId="24" borderId="71" xfId="45" applyFont="1" applyFill="1" applyBorder="1" applyAlignment="1">
      <alignment horizontal="center" vertical="center" wrapText="1"/>
    </xf>
    <xf numFmtId="0" fontId="41" fillId="0" borderId="58" xfId="45" applyFont="1" applyBorder="1" applyAlignment="1">
      <alignment horizontal="center"/>
    </xf>
    <xf numFmtId="2" fontId="53" fillId="0" borderId="11" xfId="0" applyNumberFormat="1" applyFont="1" applyBorder="1" applyAlignment="1">
      <alignment horizontal="center"/>
    </xf>
    <xf numFmtId="0" fontId="53" fillId="0" borderId="24" xfId="0" applyNumberFormat="1" applyFont="1" applyBorder="1" applyAlignment="1">
      <alignment horizontal="center"/>
    </xf>
    <xf numFmtId="0" fontId="53" fillId="0" borderId="93" xfId="0" applyNumberFormat="1" applyFont="1" applyBorder="1" applyAlignment="1">
      <alignment horizontal="center"/>
    </xf>
    <xf numFmtId="0" fontId="53" fillId="0" borderId="94" xfId="0" applyNumberFormat="1" applyFont="1" applyBorder="1" applyAlignment="1">
      <alignment horizontal="center"/>
    </xf>
    <xf numFmtId="0" fontId="53" fillId="0" borderId="91" xfId="0" applyNumberFormat="1" applyFont="1" applyBorder="1" applyAlignment="1">
      <alignment horizontal="center"/>
    </xf>
    <xf numFmtId="0" fontId="41" fillId="0" borderId="90" xfId="0" applyFont="1" applyBorder="1" applyAlignment="1">
      <alignment horizontal="center"/>
    </xf>
    <xf numFmtId="0" fontId="53" fillId="0" borderId="23" xfId="0" applyFont="1" applyBorder="1"/>
    <xf numFmtId="0" fontId="53" fillId="0" borderId="63" xfId="0" applyFont="1" applyBorder="1"/>
    <xf numFmtId="0" fontId="41" fillId="0" borderId="62" xfId="0" applyFont="1" applyBorder="1"/>
    <xf numFmtId="0" fontId="41" fillId="0" borderId="82" xfId="0" applyFont="1" applyBorder="1"/>
    <xf numFmtId="0" fontId="53" fillId="0" borderId="48" xfId="0" applyFont="1" applyBorder="1"/>
    <xf numFmtId="0" fontId="14" fillId="0" borderId="11" xfId="37" applyFont="1" applyFill="1" applyBorder="1"/>
    <xf numFmtId="0" fontId="14" fillId="0" borderId="10" xfId="37" applyFont="1" applyFill="1" applyBorder="1"/>
    <xf numFmtId="0" fontId="5" fillId="0" borderId="0" xfId="33" applyFont="1"/>
    <xf numFmtId="0" fontId="86" fillId="0" borderId="0" xfId="33" applyFont="1" applyFill="1"/>
    <xf numFmtId="0" fontId="3" fillId="0" borderId="0" xfId="33" applyFont="1"/>
    <xf numFmtId="0" fontId="5" fillId="0" borderId="0" xfId="33" applyFont="1" applyAlignment="1">
      <alignment horizontal="center"/>
    </xf>
    <xf numFmtId="0" fontId="41" fillId="0" borderId="44" xfId="33" applyFont="1" applyBorder="1" applyAlignment="1">
      <alignment horizontal="center"/>
    </xf>
    <xf numFmtId="0" fontId="41" fillId="0" borderId="13" xfId="33" applyFont="1" applyBorder="1"/>
    <xf numFmtId="0" fontId="87" fillId="0" borderId="0" xfId="33" applyFont="1"/>
    <xf numFmtId="0" fontId="5" fillId="0" borderId="0" xfId="33" applyFont="1" applyBorder="1"/>
    <xf numFmtId="0" fontId="5" fillId="0" borderId="0" xfId="33" applyFont="1" applyAlignment="1">
      <alignment vertical="center"/>
    </xf>
    <xf numFmtId="0" fontId="5" fillId="0" borderId="0" xfId="33" applyFont="1" applyAlignment="1"/>
    <xf numFmtId="0" fontId="14" fillId="0" borderId="0" xfId="43" applyFont="1" applyBorder="1" applyAlignment="1">
      <alignment horizontal="center"/>
    </xf>
    <xf numFmtId="0" fontId="80" fillId="0" borderId="13" xfId="34" applyFont="1" applyBorder="1" applyAlignment="1">
      <alignment horizontal="center" vertical="center" wrapText="1"/>
    </xf>
    <xf numFmtId="0" fontId="72" fillId="0" borderId="80" xfId="34" applyFont="1" applyBorder="1" applyAlignment="1">
      <alignment horizontal="center"/>
    </xf>
    <xf numFmtId="0" fontId="72" fillId="0" borderId="64" xfId="34" applyFont="1" applyBorder="1" applyAlignment="1">
      <alignment horizontal="center"/>
    </xf>
    <xf numFmtId="2" fontId="72" fillId="0" borderId="65" xfId="34" applyNumberFormat="1" applyFont="1" applyBorder="1" applyAlignment="1">
      <alignment horizontal="center"/>
    </xf>
    <xf numFmtId="0" fontId="72" fillId="0" borderId="55" xfId="34" applyFont="1" applyBorder="1" applyAlignment="1">
      <alignment horizontal="center"/>
    </xf>
    <xf numFmtId="0" fontId="72" fillId="0" borderId="12" xfId="34" applyFont="1" applyBorder="1" applyAlignment="1">
      <alignment horizontal="center"/>
    </xf>
    <xf numFmtId="2" fontId="72" fillId="0" borderId="43" xfId="34" applyNumberFormat="1" applyFont="1" applyBorder="1" applyAlignment="1">
      <alignment horizontal="center"/>
    </xf>
    <xf numFmtId="0" fontId="72" fillId="0" borderId="77" xfId="34" applyFont="1" applyBorder="1" applyAlignment="1">
      <alignment horizontal="center"/>
    </xf>
    <xf numFmtId="0" fontId="72" fillId="0" borderId="51" xfId="34" applyFont="1" applyBorder="1" applyAlignment="1">
      <alignment horizontal="center"/>
    </xf>
    <xf numFmtId="2" fontId="72" fillId="0" borderId="57" xfId="34" applyNumberFormat="1" applyFont="1" applyBorder="1" applyAlignment="1">
      <alignment horizontal="center"/>
    </xf>
    <xf numFmtId="0" fontId="80" fillId="0" borderId="13" xfId="34" applyFont="1" applyBorder="1" applyAlignment="1">
      <alignment horizontal="center"/>
    </xf>
    <xf numFmtId="2" fontId="80" fillId="0" borderId="13" xfId="34" applyNumberFormat="1" applyFont="1" applyBorder="1" applyAlignment="1">
      <alignment horizontal="center"/>
    </xf>
    <xf numFmtId="0" fontId="80" fillId="0" borderId="10" xfId="0" applyFont="1" applyBorder="1" applyAlignment="1">
      <alignment wrapText="1"/>
    </xf>
    <xf numFmtId="0" fontId="72" fillId="0" borderId="48" xfId="0" applyFont="1" applyBorder="1" applyAlignment="1">
      <alignment wrapText="1"/>
    </xf>
    <xf numFmtId="0" fontId="80" fillId="0" borderId="38" xfId="0" applyFont="1" applyBorder="1"/>
    <xf numFmtId="0" fontId="80" fillId="0" borderId="11" xfId="0" applyFont="1" applyBorder="1"/>
    <xf numFmtId="0" fontId="41" fillId="0" borderId="0" xfId="0" applyFont="1" applyFill="1" applyBorder="1"/>
    <xf numFmtId="0" fontId="53" fillId="24" borderId="10" xfId="44" applyFont="1" applyFill="1" applyBorder="1" applyAlignment="1">
      <alignment horizontal="center" vertical="center" wrapText="1"/>
    </xf>
    <xf numFmtId="0" fontId="53" fillId="24" borderId="50" xfId="44" applyFont="1" applyFill="1" applyBorder="1" applyAlignment="1">
      <alignment horizontal="center" vertical="center" wrapText="1"/>
    </xf>
    <xf numFmtId="0" fontId="53" fillId="24" borderId="70" xfId="44" applyFont="1" applyFill="1" applyBorder="1" applyAlignment="1">
      <alignment horizontal="center" vertical="center" wrapText="1"/>
    </xf>
    <xf numFmtId="0" fontId="53" fillId="24" borderId="17" xfId="44" applyFont="1" applyFill="1" applyBorder="1" applyAlignment="1">
      <alignment horizontal="center" vertical="center" wrapText="1"/>
    </xf>
    <xf numFmtId="0" fontId="53" fillId="24" borderId="11" xfId="44" applyFont="1" applyFill="1" applyBorder="1" applyAlignment="1">
      <alignment horizontal="center" vertical="center" wrapText="1"/>
    </xf>
    <xf numFmtId="166" fontId="10" fillId="0" borderId="17" xfId="0" applyNumberFormat="1" applyFont="1" applyBorder="1" applyAlignment="1">
      <alignment horizontal="center"/>
    </xf>
    <xf numFmtId="2" fontId="53" fillId="0" borderId="11" xfId="34" applyNumberFormat="1" applyFont="1" applyBorder="1" applyAlignment="1">
      <alignment horizontal="center"/>
    </xf>
    <xf numFmtId="0" fontId="41" fillId="0" borderId="47" xfId="34" applyFont="1" applyBorder="1" applyAlignment="1">
      <alignment horizontal="center" vertical="center" wrapText="1"/>
    </xf>
    <xf numFmtId="2" fontId="53" fillId="0" borderId="10" xfId="34" applyNumberFormat="1" applyFont="1" applyBorder="1" applyAlignment="1">
      <alignment horizontal="center"/>
    </xf>
    <xf numFmtId="2" fontId="53" fillId="0" borderId="17" xfId="34" applyNumberFormat="1" applyFont="1" applyBorder="1" applyAlignment="1">
      <alignment horizontal="center"/>
    </xf>
    <xf numFmtId="2" fontId="41" fillId="0" borderId="13" xfId="34" applyNumberFormat="1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53" fillId="0" borderId="87" xfId="0" applyFont="1" applyBorder="1" applyAlignment="1">
      <alignment horizontal="center" vertical="center" wrapText="1"/>
    </xf>
    <xf numFmtId="0" fontId="72" fillId="24" borderId="87" xfId="0" applyFont="1" applyFill="1" applyBorder="1" applyAlignment="1">
      <alignment horizontal="center" vertical="center" wrapText="1"/>
    </xf>
    <xf numFmtId="0" fontId="72" fillId="24" borderId="58" xfId="0" applyFont="1" applyFill="1" applyBorder="1" applyAlignment="1">
      <alignment horizontal="center" vertical="center" wrapText="1"/>
    </xf>
    <xf numFmtId="0" fontId="72" fillId="24" borderId="40" xfId="0" applyFont="1" applyFill="1" applyBorder="1" applyAlignment="1">
      <alignment horizontal="center" vertical="center" wrapText="1"/>
    </xf>
    <xf numFmtId="0" fontId="41" fillId="0" borderId="0" xfId="33" applyFont="1" applyBorder="1" applyAlignment="1">
      <alignment horizontal="center"/>
    </xf>
    <xf numFmtId="0" fontId="41" fillId="24" borderId="41" xfId="33" applyFont="1" applyFill="1" applyBorder="1" applyAlignment="1">
      <alignment horizontal="center" vertical="center" wrapText="1"/>
    </xf>
    <xf numFmtId="0" fontId="41" fillId="24" borderId="46" xfId="33" applyFont="1" applyFill="1" applyBorder="1" applyAlignment="1">
      <alignment horizontal="center" vertical="center" wrapText="1"/>
    </xf>
    <xf numFmtId="0" fontId="41" fillId="24" borderId="23" xfId="33" applyFont="1" applyFill="1" applyBorder="1" applyAlignment="1">
      <alignment horizontal="center" vertical="center" wrapText="1"/>
    </xf>
    <xf numFmtId="0" fontId="82" fillId="24" borderId="44" xfId="33" applyFont="1" applyFill="1" applyBorder="1" applyAlignment="1">
      <alignment vertical="center" wrapText="1"/>
    </xf>
    <xf numFmtId="0" fontId="5" fillId="24" borderId="0" xfId="33" applyFont="1" applyFill="1" applyAlignment="1">
      <alignment vertical="center" wrapText="1"/>
    </xf>
    <xf numFmtId="0" fontId="41" fillId="24" borderId="41" xfId="33" applyFont="1" applyFill="1" applyBorder="1" applyAlignment="1">
      <alignment horizontal="center" vertical="center"/>
    </xf>
    <xf numFmtId="0" fontId="41" fillId="24" borderId="47" xfId="33" applyFont="1" applyFill="1" applyBorder="1" applyAlignment="1">
      <alignment horizontal="center" vertical="center" wrapText="1"/>
    </xf>
    <xf numFmtId="0" fontId="41" fillId="24" borderId="11" xfId="33" applyFont="1" applyFill="1" applyBorder="1" applyAlignment="1">
      <alignment horizontal="center" vertical="center" wrapText="1"/>
    </xf>
    <xf numFmtId="0" fontId="41" fillId="24" borderId="48" xfId="33" applyFont="1" applyFill="1" applyBorder="1" applyAlignment="1">
      <alignment horizontal="center" vertical="center" wrapText="1"/>
    </xf>
    <xf numFmtId="0" fontId="41" fillId="24" borderId="38" xfId="33" applyFont="1" applyFill="1" applyBorder="1" applyAlignment="1">
      <alignment horizontal="center" vertical="center" wrapText="1"/>
    </xf>
    <xf numFmtId="0" fontId="41" fillId="0" borderId="45" xfId="33" applyFont="1" applyBorder="1" applyAlignment="1">
      <alignment horizontal="center"/>
    </xf>
    <xf numFmtId="0" fontId="10" fillId="24" borderId="0" xfId="33" applyFont="1" applyFill="1" applyAlignment="1">
      <alignment vertical="center" wrapText="1"/>
    </xf>
    <xf numFmtId="0" fontId="53" fillId="24" borderId="71" xfId="33" applyFont="1" applyFill="1" applyBorder="1" applyAlignment="1">
      <alignment horizontal="left" vertical="center" wrapText="1"/>
    </xf>
    <xf numFmtId="0" fontId="53" fillId="0" borderId="63" xfId="33" applyFont="1" applyBorder="1" applyAlignment="1">
      <alignment horizontal="center"/>
    </xf>
    <xf numFmtId="0" fontId="53" fillId="24" borderId="64" xfId="33" applyFont="1" applyFill="1" applyBorder="1" applyAlignment="1">
      <alignment horizontal="center" vertical="center" wrapText="1"/>
    </xf>
    <xf numFmtId="0" fontId="53" fillId="24" borderId="50" xfId="33" applyFont="1" applyFill="1" applyBorder="1" applyAlignment="1">
      <alignment vertical="center" wrapText="1"/>
    </xf>
    <xf numFmtId="0" fontId="53" fillId="0" borderId="14" xfId="33" applyFont="1" applyBorder="1" applyAlignment="1">
      <alignment horizontal="center"/>
    </xf>
    <xf numFmtId="0" fontId="53" fillId="24" borderId="12" xfId="33" applyFont="1" applyFill="1" applyBorder="1" applyAlignment="1">
      <alignment horizontal="center" vertical="center" wrapText="1"/>
    </xf>
    <xf numFmtId="0" fontId="53" fillId="24" borderId="70" xfId="33" applyFont="1" applyFill="1" applyBorder="1" applyAlignment="1">
      <alignment vertical="center" wrapText="1"/>
    </xf>
    <xf numFmtId="0" fontId="53" fillId="0" borderId="74" xfId="33" applyFont="1" applyBorder="1" applyAlignment="1">
      <alignment horizontal="center"/>
    </xf>
    <xf numFmtId="0" fontId="53" fillId="24" borderId="51" xfId="33" applyFont="1" applyFill="1" applyBorder="1" applyAlignment="1">
      <alignment horizontal="center" vertical="center" wrapText="1"/>
    </xf>
    <xf numFmtId="0" fontId="53" fillId="24" borderId="51" xfId="33" applyFont="1" applyFill="1" applyBorder="1" applyAlignment="1">
      <alignment horizontal="center"/>
    </xf>
    <xf numFmtId="0" fontId="53" fillId="24" borderId="57" xfId="33" applyFont="1" applyFill="1" applyBorder="1" applyAlignment="1">
      <alignment horizontal="center"/>
    </xf>
    <xf numFmtId="0" fontId="41" fillId="24" borderId="23" xfId="33" applyFont="1" applyFill="1" applyBorder="1" applyAlignment="1">
      <alignment vertical="center" wrapText="1"/>
    </xf>
    <xf numFmtId="0" fontId="7" fillId="0" borderId="0" xfId="33" applyFont="1" applyBorder="1" applyAlignment="1">
      <alignment horizontal="center"/>
    </xf>
    <xf numFmtId="0" fontId="53" fillId="24" borderId="11" xfId="33" applyFont="1" applyFill="1" applyBorder="1" applyAlignment="1">
      <alignment vertical="center" wrapText="1"/>
    </xf>
    <xf numFmtId="0" fontId="53" fillId="24" borderId="64" xfId="33" applyFont="1" applyFill="1" applyBorder="1" applyAlignment="1">
      <alignment horizontal="center"/>
    </xf>
    <xf numFmtId="0" fontId="53" fillId="24" borderId="10" xfId="33" applyFont="1" applyFill="1" applyBorder="1" applyAlignment="1">
      <alignment vertical="center" wrapText="1"/>
    </xf>
    <xf numFmtId="0" fontId="53" fillId="24" borderId="12" xfId="33" applyFont="1" applyFill="1" applyBorder="1" applyAlignment="1">
      <alignment horizontal="center"/>
    </xf>
    <xf numFmtId="0" fontId="53" fillId="24" borderId="43" xfId="33" applyFont="1" applyFill="1" applyBorder="1" applyAlignment="1">
      <alignment horizontal="center"/>
    </xf>
    <xf numFmtId="0" fontId="5" fillId="24" borderId="0" xfId="33" applyFont="1" applyFill="1" applyBorder="1" applyAlignment="1">
      <alignment vertical="center" wrapText="1"/>
    </xf>
    <xf numFmtId="0" fontId="53" fillId="24" borderId="17" xfId="33" applyFont="1" applyFill="1" applyBorder="1" applyAlignment="1">
      <alignment vertical="center" wrapText="1"/>
    </xf>
    <xf numFmtId="0" fontId="53" fillId="0" borderId="16" xfId="33" applyFont="1" applyBorder="1" applyAlignment="1">
      <alignment horizontal="center"/>
    </xf>
    <xf numFmtId="0" fontId="53" fillId="24" borderId="39" xfId="33" applyFont="1" applyFill="1" applyBorder="1" applyAlignment="1">
      <alignment horizontal="center" vertical="center" wrapText="1"/>
    </xf>
    <xf numFmtId="0" fontId="41" fillId="24" borderId="13" xfId="33" applyFont="1" applyFill="1" applyBorder="1" applyAlignment="1">
      <alignment vertical="center" wrapText="1"/>
    </xf>
    <xf numFmtId="0" fontId="41" fillId="0" borderId="46" xfId="33" applyFont="1" applyFill="1" applyBorder="1" applyAlignment="1">
      <alignment horizontal="center" vertical="center" wrapText="1"/>
    </xf>
    <xf numFmtId="0" fontId="53" fillId="24" borderId="52" xfId="33" applyFont="1" applyFill="1" applyBorder="1" applyAlignment="1">
      <alignment vertical="center" wrapText="1"/>
    </xf>
    <xf numFmtId="0" fontId="53" fillId="24" borderId="63" xfId="33" applyFont="1" applyFill="1" applyBorder="1" applyAlignment="1">
      <alignment horizontal="center" vertical="center" wrapText="1"/>
    </xf>
    <xf numFmtId="0" fontId="53" fillId="24" borderId="14" xfId="33" applyFont="1" applyFill="1" applyBorder="1" applyAlignment="1">
      <alignment horizontal="center" vertical="center" wrapText="1"/>
    </xf>
    <xf numFmtId="0" fontId="53" fillId="24" borderId="16" xfId="33" applyFont="1" applyFill="1" applyBorder="1" applyAlignment="1">
      <alignment horizontal="center" vertical="center" wrapText="1"/>
    </xf>
    <xf numFmtId="0" fontId="41" fillId="0" borderId="41" xfId="33" applyFont="1" applyFill="1" applyBorder="1" applyAlignment="1">
      <alignment horizontal="center" vertical="center" wrapText="1"/>
    </xf>
    <xf numFmtId="0" fontId="53" fillId="0" borderId="50" xfId="33" applyFont="1" applyBorder="1" applyAlignment="1">
      <alignment horizontal="left" wrapText="1"/>
    </xf>
    <xf numFmtId="0" fontId="41" fillId="24" borderId="13" xfId="33" applyFont="1" applyFill="1" applyBorder="1" applyAlignment="1">
      <alignment horizontal="center" vertical="center" wrapText="1"/>
    </xf>
    <xf numFmtId="0" fontId="53" fillId="24" borderId="0" xfId="33" applyFont="1" applyFill="1" applyAlignment="1">
      <alignment horizontal="left" vertical="center" wrapText="1"/>
    </xf>
    <xf numFmtId="0" fontId="53" fillId="24" borderId="0" xfId="33" applyFont="1" applyFill="1" applyAlignment="1">
      <alignment vertical="center"/>
    </xf>
    <xf numFmtId="0" fontId="41" fillId="24" borderId="0" xfId="33" applyFont="1" applyFill="1" applyAlignment="1">
      <alignment vertical="center" wrapText="1"/>
    </xf>
    <xf numFmtId="0" fontId="53" fillId="24" borderId="0" xfId="33" applyFont="1" applyFill="1" applyAlignment="1">
      <alignment vertical="center" wrapText="1"/>
    </xf>
    <xf numFmtId="0" fontId="53" fillId="24" borderId="0" xfId="33" applyFont="1" applyFill="1" applyAlignment="1">
      <alignment horizontal="center" vertical="center" wrapText="1"/>
    </xf>
    <xf numFmtId="0" fontId="53" fillId="24" borderId="0" xfId="33" applyFont="1" applyFill="1" applyBorder="1" applyAlignment="1">
      <alignment horizontal="center" vertical="center" wrapText="1"/>
    </xf>
    <xf numFmtId="0" fontId="83" fillId="24" borderId="0" xfId="33" applyFont="1" applyFill="1" applyAlignment="1">
      <alignment vertical="center" wrapText="1"/>
    </xf>
    <xf numFmtId="0" fontId="83" fillId="24" borderId="0" xfId="33" applyFont="1" applyFill="1" applyAlignment="1">
      <alignment horizontal="center" vertical="center" wrapText="1"/>
    </xf>
    <xf numFmtId="0" fontId="41" fillId="24" borderId="53" xfId="33" applyFont="1" applyFill="1" applyBorder="1" applyAlignment="1">
      <alignment horizontal="center" vertical="center" wrapText="1"/>
    </xf>
    <xf numFmtId="0" fontId="53" fillId="24" borderId="54" xfId="33" applyFont="1" applyFill="1" applyBorder="1" applyAlignment="1">
      <alignment vertical="center" wrapText="1"/>
    </xf>
    <xf numFmtId="0" fontId="41" fillId="24" borderId="73" xfId="33" applyFont="1" applyFill="1" applyBorder="1" applyAlignment="1">
      <alignment horizontal="center" vertical="center" wrapText="1"/>
    </xf>
    <xf numFmtId="0" fontId="53" fillId="24" borderId="25" xfId="33" applyFont="1" applyFill="1" applyBorder="1" applyAlignment="1">
      <alignment vertical="center" wrapText="1"/>
    </xf>
    <xf numFmtId="0" fontId="53" fillId="0" borderId="72" xfId="33" applyFont="1" applyBorder="1" applyAlignment="1">
      <alignment horizontal="center"/>
    </xf>
    <xf numFmtId="0" fontId="53" fillId="24" borderId="87" xfId="33" applyFont="1" applyFill="1" applyBorder="1" applyAlignment="1">
      <alignment horizontal="center"/>
    </xf>
    <xf numFmtId="0" fontId="53" fillId="24" borderId="84" xfId="33" applyFont="1" applyFill="1" applyBorder="1" applyAlignment="1">
      <alignment horizontal="center"/>
    </xf>
    <xf numFmtId="0" fontId="41" fillId="24" borderId="0" xfId="33" applyFont="1" applyFill="1" applyBorder="1" applyAlignment="1">
      <alignment horizontal="center" vertical="center" wrapText="1"/>
    </xf>
    <xf numFmtId="0" fontId="9" fillId="24" borderId="0" xfId="33" applyFont="1" applyFill="1" applyAlignment="1">
      <alignment vertical="center" wrapText="1"/>
    </xf>
    <xf numFmtId="0" fontId="5" fillId="24" borderId="0" xfId="33" applyFont="1" applyFill="1" applyAlignment="1">
      <alignment horizontal="center" vertical="center" wrapText="1"/>
    </xf>
    <xf numFmtId="0" fontId="33" fillId="0" borderId="50" xfId="0" applyFont="1" applyBorder="1" applyAlignment="1">
      <alignment horizontal="center" wrapText="1"/>
    </xf>
    <xf numFmtId="0" fontId="14" fillId="0" borderId="14" xfId="43" applyFont="1" applyBorder="1" applyAlignment="1">
      <alignment horizontal="center" vertical="center" wrapText="1"/>
    </xf>
    <xf numFmtId="0" fontId="53" fillId="0" borderId="38" xfId="33" applyFont="1" applyBorder="1" applyAlignment="1">
      <alignment horizontal="left" vertical="center"/>
    </xf>
    <xf numFmtId="0" fontId="41" fillId="0" borderId="96" xfId="45" applyFont="1" applyBorder="1" applyAlignment="1">
      <alignment horizontal="center" wrapText="1"/>
    </xf>
    <xf numFmtId="0" fontId="41" fillId="0" borderId="42" xfId="45" applyFont="1" applyBorder="1" applyAlignment="1"/>
    <xf numFmtId="0" fontId="53" fillId="0" borderId="78" xfId="46" applyFont="1" applyBorder="1" applyAlignment="1">
      <alignment horizontal="center"/>
    </xf>
    <xf numFmtId="0" fontId="53" fillId="0" borderId="69" xfId="46" applyFont="1" applyBorder="1" applyAlignment="1">
      <alignment horizontal="center"/>
    </xf>
    <xf numFmtId="0" fontId="53" fillId="0" borderId="93" xfId="46" applyFont="1" applyBorder="1" applyAlignment="1">
      <alignment horizontal="center"/>
    </xf>
    <xf numFmtId="0" fontId="53" fillId="0" borderId="94" xfId="46" applyFont="1" applyBorder="1" applyAlignment="1">
      <alignment horizontal="center"/>
    </xf>
    <xf numFmtId="0" fontId="41" fillId="0" borderId="35" xfId="46" applyFont="1" applyBorder="1" applyAlignment="1">
      <alignment horizontal="center"/>
    </xf>
    <xf numFmtId="0" fontId="53" fillId="0" borderId="13" xfId="46" applyFont="1" applyBorder="1" applyAlignment="1">
      <alignment horizontal="center"/>
    </xf>
    <xf numFmtId="0" fontId="9" fillId="0" borderId="0" xfId="33" applyFont="1"/>
    <xf numFmtId="0" fontId="41" fillId="0" borderId="44" xfId="46" applyFont="1" applyBorder="1" applyAlignment="1">
      <alignment horizontal="center"/>
    </xf>
    <xf numFmtId="0" fontId="53" fillId="0" borderId="26" xfId="46" applyFont="1" applyBorder="1" applyAlignment="1">
      <alignment horizontal="center"/>
    </xf>
    <xf numFmtId="0" fontId="53" fillId="0" borderId="84" xfId="46" applyFont="1" applyBorder="1" applyAlignment="1">
      <alignment horizontal="center"/>
    </xf>
    <xf numFmtId="0" fontId="53" fillId="0" borderId="58" xfId="46" applyFont="1" applyBorder="1" applyAlignment="1">
      <alignment horizontal="center"/>
    </xf>
    <xf numFmtId="0" fontId="53" fillId="0" borderId="74" xfId="46" applyFont="1" applyBorder="1" applyAlignment="1">
      <alignment horizontal="center"/>
    </xf>
    <xf numFmtId="0" fontId="53" fillId="0" borderId="59" xfId="46" applyFont="1" applyBorder="1" applyAlignment="1">
      <alignment horizontal="center"/>
    </xf>
    <xf numFmtId="0" fontId="53" fillId="0" borderId="75" xfId="46" applyFont="1" applyBorder="1" applyAlignment="1">
      <alignment horizontal="center"/>
    </xf>
    <xf numFmtId="0" fontId="53" fillId="0" borderId="60" xfId="46" applyFont="1" applyBorder="1" applyAlignment="1">
      <alignment horizontal="center"/>
    </xf>
    <xf numFmtId="0" fontId="53" fillId="0" borderId="57" xfId="46" applyFont="1" applyBorder="1" applyAlignment="1">
      <alignment horizontal="center"/>
    </xf>
    <xf numFmtId="0" fontId="53" fillId="0" borderId="12" xfId="45" applyFont="1" applyBorder="1" applyAlignment="1">
      <alignment horizontal="left"/>
    </xf>
    <xf numFmtId="0" fontId="53" fillId="0" borderId="54" xfId="43" applyFont="1" applyBorder="1" applyAlignment="1">
      <alignment horizontal="left"/>
    </xf>
    <xf numFmtId="0" fontId="53" fillId="0" borderId="57" xfId="45" applyFont="1" applyFill="1" applyBorder="1" applyAlignment="1">
      <alignment horizontal="center" vertical="center" wrapText="1"/>
    </xf>
    <xf numFmtId="0" fontId="53" fillId="0" borderId="74" xfId="45" applyFont="1" applyBorder="1" applyAlignment="1">
      <alignment horizontal="center"/>
    </xf>
    <xf numFmtId="0" fontId="53" fillId="0" borderId="51" xfId="45" applyFont="1" applyFill="1" applyBorder="1" applyAlignment="1">
      <alignment horizontal="center"/>
    </xf>
    <xf numFmtId="0" fontId="41" fillId="0" borderId="22" xfId="45" applyFont="1" applyFill="1" applyBorder="1" applyAlignment="1">
      <alignment horizontal="center" vertical="center" wrapText="1"/>
    </xf>
    <xf numFmtId="0" fontId="41" fillId="0" borderId="57" xfId="45" applyFont="1" applyFill="1" applyBorder="1" applyAlignment="1">
      <alignment horizontal="center" vertical="center" wrapText="1"/>
    </xf>
    <xf numFmtId="0" fontId="53" fillId="24" borderId="53" xfId="33" applyFont="1" applyFill="1" applyBorder="1" applyAlignment="1">
      <alignment vertical="center" wrapText="1"/>
    </xf>
    <xf numFmtId="0" fontId="53" fillId="0" borderId="63" xfId="45" applyFont="1" applyBorder="1" applyAlignment="1">
      <alignment horizontal="center"/>
    </xf>
    <xf numFmtId="0" fontId="53" fillId="24" borderId="64" xfId="45" applyFont="1" applyFill="1" applyBorder="1" applyAlignment="1">
      <alignment horizontal="center"/>
    </xf>
    <xf numFmtId="0" fontId="3" fillId="0" borderId="12" xfId="0" applyFont="1" applyBorder="1"/>
    <xf numFmtId="0" fontId="15" fillId="0" borderId="38" xfId="0" applyFont="1" applyBorder="1"/>
    <xf numFmtId="0" fontId="25" fillId="0" borderId="82" xfId="0" applyFont="1" applyBorder="1" applyAlignment="1">
      <alignment horizontal="center"/>
    </xf>
    <xf numFmtId="0" fontId="25" fillId="0" borderId="9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1" fillId="0" borderId="47" xfId="0" applyFont="1" applyBorder="1" applyAlignment="1">
      <alignment vertical="center"/>
    </xf>
    <xf numFmtId="0" fontId="53" fillId="0" borderId="11" xfId="0" applyFont="1" applyFill="1" applyBorder="1"/>
    <xf numFmtId="0" fontId="53" fillId="24" borderId="11" xfId="45" applyFont="1" applyFill="1" applyBorder="1" applyAlignment="1">
      <alignment horizontal="center"/>
    </xf>
    <xf numFmtId="0" fontId="72" fillId="0" borderId="10" xfId="0" applyFont="1" applyBorder="1"/>
    <xf numFmtId="0" fontId="72" fillId="0" borderId="17" xfId="0" applyFont="1" applyBorder="1"/>
    <xf numFmtId="0" fontId="41" fillId="0" borderId="54" xfId="0" applyFont="1" applyFill="1" applyBorder="1" applyAlignment="1">
      <alignment wrapText="1"/>
    </xf>
    <xf numFmtId="0" fontId="53" fillId="0" borderId="53" xfId="35" applyFont="1" applyFill="1" applyBorder="1"/>
    <xf numFmtId="0" fontId="16" fillId="0" borderId="13" xfId="0" applyFont="1" applyFill="1" applyBorder="1"/>
    <xf numFmtId="0" fontId="80" fillId="24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53" fillId="0" borderId="48" xfId="0" applyFont="1" applyFill="1" applyBorder="1" applyAlignment="1">
      <alignment wrapText="1"/>
    </xf>
    <xf numFmtId="0" fontId="53" fillId="0" borderId="42" xfId="0" applyFont="1" applyBorder="1"/>
    <xf numFmtId="1" fontId="53" fillId="0" borderId="10" xfId="0" applyNumberFormat="1" applyFont="1" applyBorder="1" applyAlignment="1">
      <alignment horizontal="center"/>
    </xf>
    <xf numFmtId="1" fontId="53" fillId="0" borderId="37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41" fillId="25" borderId="44" xfId="0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53" fillId="0" borderId="94" xfId="0" applyFont="1" applyBorder="1" applyAlignment="1">
      <alignment horizontal="center" wrapText="1"/>
    </xf>
    <xf numFmtId="0" fontId="53" fillId="0" borderId="53" xfId="0" applyFont="1" applyBorder="1" applyAlignment="1">
      <alignment horizontal="center"/>
    </xf>
    <xf numFmtId="0" fontId="53" fillId="0" borderId="21" xfId="0" applyNumberFormat="1" applyFont="1" applyBorder="1" applyAlignment="1">
      <alignment horizontal="center"/>
    </xf>
    <xf numFmtId="2" fontId="53" fillId="0" borderId="13" xfId="0" applyNumberFormat="1" applyFont="1" applyBorder="1" applyAlignment="1">
      <alignment horizontal="center"/>
    </xf>
    <xf numFmtId="0" fontId="53" fillId="0" borderId="46" xfId="0" applyFont="1" applyBorder="1" applyAlignment="1">
      <alignment horizontal="center" wrapText="1"/>
    </xf>
    <xf numFmtId="0" fontId="53" fillId="0" borderId="9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" fontId="41" fillId="0" borderId="13" xfId="0" applyNumberFormat="1" applyFont="1" applyBorder="1" applyAlignment="1">
      <alignment horizontal="center" wrapText="1"/>
    </xf>
    <xf numFmtId="1" fontId="41" fillId="24" borderId="38" xfId="0" applyNumberFormat="1" applyFont="1" applyFill="1" applyBorder="1" applyAlignment="1">
      <alignment horizontal="center" wrapText="1"/>
    </xf>
    <xf numFmtId="0" fontId="14" fillId="24" borderId="53" xfId="43" applyFont="1" applyFill="1" applyBorder="1" applyAlignment="1">
      <alignment horizontal="left" vertical="center" wrapText="1"/>
    </xf>
    <xf numFmtId="0" fontId="14" fillId="24" borderId="37" xfId="43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3" fillId="0" borderId="51" xfId="0" applyFont="1" applyBorder="1"/>
    <xf numFmtId="10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92" xfId="0" applyFont="1" applyBorder="1" applyAlignment="1">
      <alignment horizontal="center"/>
    </xf>
    <xf numFmtId="0" fontId="3" fillId="0" borderId="39" xfId="0" applyFont="1" applyBorder="1"/>
    <xf numFmtId="0" fontId="32" fillId="0" borderId="0" xfId="0" applyFont="1" applyBorder="1" applyAlignment="1">
      <alignment horizontal="center" vertical="center" wrapText="1"/>
    </xf>
    <xf numFmtId="0" fontId="14" fillId="24" borderId="50" xfId="43" applyFont="1" applyFill="1" applyBorder="1" applyAlignment="1">
      <alignment horizontal="center" vertical="center" wrapText="1"/>
    </xf>
    <xf numFmtId="0" fontId="14" fillId="24" borderId="70" xfId="43" applyFont="1" applyFill="1" applyBorder="1" applyAlignment="1">
      <alignment horizontal="center" vertical="center" wrapText="1"/>
    </xf>
    <xf numFmtId="0" fontId="14" fillId="24" borderId="16" xfId="43" applyFont="1" applyFill="1" applyBorder="1" applyAlignment="1">
      <alignment horizontal="center" vertical="center" wrapText="1"/>
    </xf>
    <xf numFmtId="0" fontId="41" fillId="0" borderId="36" xfId="43" applyFont="1" applyBorder="1" applyAlignment="1">
      <alignment horizontal="center" vertical="center"/>
    </xf>
    <xf numFmtId="0" fontId="41" fillId="0" borderId="25" xfId="43" applyFont="1" applyBorder="1" applyAlignment="1">
      <alignment horizontal="center" vertical="center"/>
    </xf>
    <xf numFmtId="0" fontId="5" fillId="0" borderId="14" xfId="43" applyFont="1" applyBorder="1" applyAlignment="1">
      <alignment horizontal="center" vertical="center" wrapText="1"/>
    </xf>
    <xf numFmtId="0" fontId="14" fillId="24" borderId="14" xfId="43" applyFont="1" applyFill="1" applyBorder="1" applyAlignment="1">
      <alignment horizontal="center" vertical="center" wrapText="1"/>
    </xf>
    <xf numFmtId="0" fontId="14" fillId="24" borderId="15" xfId="43" applyFont="1" applyFill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35" xfId="43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14" fillId="24" borderId="11" xfId="45" applyFont="1" applyFill="1" applyBorder="1" applyAlignment="1">
      <alignment horizontal="center" vertical="center" wrapText="1"/>
    </xf>
    <xf numFmtId="165" fontId="14" fillId="0" borderId="56" xfId="0" applyNumberFormat="1" applyFont="1" applyBorder="1" applyAlignment="1">
      <alignment horizontal="center"/>
    </xf>
    <xf numFmtId="165" fontId="14" fillId="0" borderId="49" xfId="0" applyNumberFormat="1" applyFont="1" applyBorder="1" applyAlignment="1">
      <alignment horizontal="center"/>
    </xf>
    <xf numFmtId="0" fontId="14" fillId="24" borderId="10" xfId="45" applyFont="1" applyFill="1" applyBorder="1" applyAlignment="1">
      <alignment horizontal="center" vertical="center" wrapText="1"/>
    </xf>
    <xf numFmtId="165" fontId="33" fillId="0" borderId="55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165" fontId="14" fillId="0" borderId="55" xfId="0" applyNumberFormat="1" applyFont="1" applyBorder="1" applyAlignment="1">
      <alignment horizontal="center"/>
    </xf>
    <xf numFmtId="0" fontId="14" fillId="0" borderId="10" xfId="43" applyFont="1" applyBorder="1" applyAlignment="1">
      <alignment horizontal="center" vertical="center" wrapText="1"/>
    </xf>
    <xf numFmtId="165" fontId="33" fillId="0" borderId="12" xfId="0" applyNumberFormat="1" applyFont="1" applyBorder="1" applyAlignment="1">
      <alignment horizontal="center"/>
    </xf>
    <xf numFmtId="0" fontId="14" fillId="0" borderId="17" xfId="43" applyFont="1" applyBorder="1" applyAlignment="1">
      <alignment horizontal="center" vertical="center" wrapText="1"/>
    </xf>
    <xf numFmtId="165" fontId="14" fillId="0" borderId="81" xfId="0" applyNumberFormat="1" applyFont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5" fontId="6" fillId="0" borderId="0" xfId="43" applyNumberFormat="1" applyFont="1" applyFill="1" applyBorder="1" applyAlignment="1">
      <alignment horizontal="center" vertical="center" wrapText="1"/>
    </xf>
    <xf numFmtId="165" fontId="14" fillId="0" borderId="0" xfId="43" applyNumberFormat="1" applyFont="1" applyFill="1" applyBorder="1" applyAlignment="1">
      <alignment horizontal="center" vertical="center" wrapText="1"/>
    </xf>
    <xf numFmtId="165" fontId="10" fillId="0" borderId="0" xfId="43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/>
    </xf>
    <xf numFmtId="165" fontId="41" fillId="0" borderId="38" xfId="0" applyNumberFormat="1" applyFont="1" applyBorder="1" applyAlignment="1">
      <alignment horizontal="center" vertical="center" wrapText="1"/>
    </xf>
    <xf numFmtId="0" fontId="14" fillId="0" borderId="71" xfId="43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/>
    </xf>
    <xf numFmtId="165" fontId="14" fillId="0" borderId="91" xfId="43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50" xfId="43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/>
    </xf>
    <xf numFmtId="165" fontId="14" fillId="0" borderId="24" xfId="43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24" borderId="48" xfId="43" applyFont="1" applyFill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0" fontId="14" fillId="0" borderId="70" xfId="43" applyFont="1" applyBorder="1" applyAlignment="1">
      <alignment horizontal="center" vertical="center" wrapText="1"/>
    </xf>
    <xf numFmtId="165" fontId="14" fillId="0" borderId="17" xfId="0" applyNumberFormat="1" applyFont="1" applyBorder="1" applyAlignment="1">
      <alignment horizontal="center"/>
    </xf>
    <xf numFmtId="165" fontId="14" fillId="0" borderId="94" xfId="0" applyNumberFormat="1" applyFont="1" applyBorder="1" applyAlignment="1">
      <alignment horizontal="center"/>
    </xf>
    <xf numFmtId="0" fontId="14" fillId="24" borderId="63" xfId="43" applyFont="1" applyFill="1" applyBorder="1" applyAlignment="1">
      <alignment horizontal="center" vertical="center" wrapText="1"/>
    </xf>
    <xf numFmtId="0" fontId="14" fillId="0" borderId="52" xfId="43" applyFont="1" applyBorder="1" applyAlignment="1">
      <alignment horizontal="center" vertical="center" wrapText="1"/>
    </xf>
    <xf numFmtId="165" fontId="33" fillId="0" borderId="53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24" borderId="41" xfId="43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43" applyFont="1" applyBorder="1" applyAlignment="1">
      <alignment horizontal="center" vertical="center" wrapText="1"/>
    </xf>
    <xf numFmtId="0" fontId="10" fillId="0" borderId="0" xfId="4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horizontal="center" vertical="center" wrapText="1"/>
    </xf>
    <xf numFmtId="0" fontId="92" fillId="0" borderId="0" xfId="0" applyFont="1"/>
    <xf numFmtId="0" fontId="77" fillId="0" borderId="0" xfId="43" applyFont="1" applyAlignment="1">
      <alignment horizontal="center" vertical="center"/>
    </xf>
    <xf numFmtId="0" fontId="53" fillId="0" borderId="37" xfId="43" applyFont="1" applyBorder="1" applyAlignment="1">
      <alignment horizontal="left"/>
    </xf>
    <xf numFmtId="1" fontId="14" fillId="0" borderId="0" xfId="0" applyNumberFormat="1" applyFont="1"/>
    <xf numFmtId="0" fontId="41" fillId="0" borderId="47" xfId="45" applyFont="1" applyFill="1" applyBorder="1" applyAlignment="1">
      <alignment horizontal="center"/>
    </xf>
    <xf numFmtId="0" fontId="41" fillId="0" borderId="61" xfId="45" applyFont="1" applyFill="1" applyBorder="1" applyAlignment="1">
      <alignment horizontal="center"/>
    </xf>
    <xf numFmtId="0" fontId="41" fillId="0" borderId="88" xfId="45" applyFont="1" applyFill="1" applyBorder="1" applyAlignment="1">
      <alignment horizontal="center"/>
    </xf>
    <xf numFmtId="0" fontId="41" fillId="0" borderId="26" xfId="45" applyFont="1" applyFill="1" applyBorder="1" applyAlignment="1">
      <alignment horizontal="center"/>
    </xf>
    <xf numFmtId="0" fontId="41" fillId="0" borderId="48" xfId="45" applyFont="1" applyFill="1" applyBorder="1" applyAlignment="1">
      <alignment horizontal="center"/>
    </xf>
    <xf numFmtId="0" fontId="41" fillId="0" borderId="89" xfId="45" applyFont="1" applyFill="1" applyBorder="1" applyAlignment="1">
      <alignment horizontal="center"/>
    </xf>
    <xf numFmtId="0" fontId="41" fillId="0" borderId="96" xfId="45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50" xfId="45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3" fillId="0" borderId="51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27" fillId="0" borderId="0" xfId="0" applyFont="1" applyFill="1"/>
    <xf numFmtId="0" fontId="77" fillId="24" borderId="0" xfId="0" applyFont="1" applyFill="1"/>
    <xf numFmtId="0" fontId="78" fillId="24" borderId="0" xfId="0" applyFont="1" applyFill="1"/>
    <xf numFmtId="0" fontId="6" fillId="0" borderId="0" xfId="33" applyFont="1" applyFill="1"/>
    <xf numFmtId="0" fontId="41" fillId="0" borderId="13" xfId="33" applyFont="1" applyFill="1" applyBorder="1"/>
    <xf numFmtId="0" fontId="53" fillId="0" borderId="71" xfId="61" applyFont="1" applyFill="1" applyBorder="1"/>
    <xf numFmtId="0" fontId="53" fillId="0" borderId="15" xfId="33" applyFont="1" applyFill="1" applyBorder="1" applyAlignment="1">
      <alignment horizontal="center"/>
    </xf>
    <xf numFmtId="0" fontId="53" fillId="0" borderId="49" xfId="33" applyFont="1" applyFill="1" applyBorder="1" applyAlignment="1">
      <alignment horizontal="center"/>
    </xf>
    <xf numFmtId="0" fontId="53" fillId="0" borderId="20" xfId="33" applyFont="1" applyFill="1" applyBorder="1" applyAlignment="1">
      <alignment horizontal="center"/>
    </xf>
    <xf numFmtId="0" fontId="53" fillId="0" borderId="50" xfId="61" applyFont="1" applyFill="1" applyBorder="1"/>
    <xf numFmtId="0" fontId="53" fillId="0" borderId="14" xfId="33" applyFont="1" applyFill="1" applyBorder="1" applyAlignment="1">
      <alignment horizontal="center"/>
    </xf>
    <xf numFmtId="0" fontId="53" fillId="0" borderId="12" xfId="33" applyFont="1" applyFill="1" applyBorder="1" applyAlignment="1">
      <alignment horizontal="center"/>
    </xf>
    <xf numFmtId="0" fontId="53" fillId="0" borderId="18" xfId="33" applyFont="1" applyFill="1" applyBorder="1" applyAlignment="1">
      <alignment horizontal="center"/>
    </xf>
    <xf numFmtId="0" fontId="53" fillId="0" borderId="16" xfId="33" applyFont="1" applyFill="1" applyBorder="1" applyAlignment="1">
      <alignment horizontal="center"/>
    </xf>
    <xf numFmtId="0" fontId="53" fillId="0" borderId="39" xfId="33" applyFont="1" applyFill="1" applyBorder="1" applyAlignment="1">
      <alignment horizontal="center"/>
    </xf>
    <xf numFmtId="0" fontId="53" fillId="0" borderId="19" xfId="33" applyFont="1" applyFill="1" applyBorder="1" applyAlignment="1">
      <alignment horizontal="center"/>
    </xf>
    <xf numFmtId="0" fontId="41" fillId="0" borderId="23" xfId="33" applyFont="1" applyFill="1" applyBorder="1"/>
    <xf numFmtId="0" fontId="16" fillId="0" borderId="0" xfId="33" applyFont="1" applyFill="1"/>
    <xf numFmtId="0" fontId="41" fillId="0" borderId="13" xfId="33" applyFont="1" applyFill="1" applyBorder="1" applyAlignment="1">
      <alignment horizontal="center"/>
    </xf>
    <xf numFmtId="0" fontId="53" fillId="0" borderId="18" xfId="33" applyFont="1" applyFill="1" applyBorder="1" applyAlignment="1">
      <alignment horizontal="center" vertical="center"/>
    </xf>
    <xf numFmtId="0" fontId="41" fillId="0" borderId="0" xfId="33" applyFont="1" applyFill="1" applyBorder="1" applyAlignment="1">
      <alignment horizontal="center"/>
    </xf>
    <xf numFmtId="0" fontId="53" fillId="0" borderId="71" xfId="33" applyFont="1" applyFill="1" applyBorder="1" applyAlignment="1">
      <alignment wrapText="1"/>
    </xf>
    <xf numFmtId="0" fontId="53" fillId="0" borderId="50" xfId="33" applyFont="1" applyFill="1" applyBorder="1" applyAlignment="1">
      <alignment wrapText="1"/>
    </xf>
    <xf numFmtId="0" fontId="53" fillId="0" borderId="50" xfId="33" applyFont="1" applyFill="1" applyBorder="1"/>
    <xf numFmtId="0" fontId="41" fillId="0" borderId="36" xfId="33" applyFont="1" applyFill="1" applyBorder="1"/>
    <xf numFmtId="0" fontId="41" fillId="0" borderId="0" xfId="33" applyFont="1" applyFill="1" applyBorder="1"/>
    <xf numFmtId="0" fontId="53" fillId="0" borderId="0" xfId="33" applyFont="1" applyFill="1"/>
    <xf numFmtId="0" fontId="3" fillId="0" borderId="0" xfId="33" applyFont="1" applyFill="1"/>
    <xf numFmtId="0" fontId="27" fillId="0" borderId="0" xfId="33" applyFont="1" applyFill="1"/>
    <xf numFmtId="0" fontId="6" fillId="0" borderId="0" xfId="33" applyFont="1" applyFill="1" applyBorder="1"/>
    <xf numFmtId="0" fontId="53" fillId="0" borderId="70" xfId="33" applyFont="1" applyFill="1" applyBorder="1" applyAlignment="1">
      <alignment wrapText="1"/>
    </xf>
    <xf numFmtId="0" fontId="3" fillId="26" borderId="12" xfId="0" applyFont="1" applyFill="1" applyBorder="1"/>
    <xf numFmtId="0" fontId="41" fillId="0" borderId="0" xfId="33" applyFont="1" applyBorder="1" applyAlignment="1">
      <alignment horizontal="center"/>
    </xf>
    <xf numFmtId="0" fontId="41" fillId="0" borderId="47" xfId="45" applyFont="1" applyFill="1" applyBorder="1" applyAlignment="1">
      <alignment vertical="center"/>
    </xf>
    <xf numFmtId="0" fontId="23" fillId="24" borderId="0" xfId="33" applyFont="1" applyFill="1"/>
    <xf numFmtId="0" fontId="16" fillId="24" borderId="0" xfId="33" applyFont="1" applyFill="1"/>
    <xf numFmtId="0" fontId="7" fillId="24" borderId="0" xfId="33" applyFont="1" applyFill="1"/>
    <xf numFmtId="0" fontId="41" fillId="0" borderId="50" xfId="33" applyFont="1" applyFill="1" applyBorder="1" applyAlignment="1">
      <alignment wrapText="1"/>
    </xf>
    <xf numFmtId="0" fontId="41" fillId="0" borderId="70" xfId="33" applyFont="1" applyFill="1" applyBorder="1" applyAlignment="1">
      <alignment wrapText="1"/>
    </xf>
    <xf numFmtId="0" fontId="53" fillId="0" borderId="70" xfId="61" applyFont="1" applyFill="1" applyBorder="1"/>
    <xf numFmtId="0" fontId="41" fillId="0" borderId="35" xfId="33" applyFont="1" applyFill="1" applyBorder="1"/>
    <xf numFmtId="0" fontId="7" fillId="24" borderId="0" xfId="33" applyFont="1" applyFill="1" applyAlignment="1">
      <alignment vertical="center"/>
    </xf>
    <xf numFmtId="0" fontId="41" fillId="24" borderId="50" xfId="33" applyFont="1" applyFill="1" applyBorder="1" applyAlignment="1">
      <alignment wrapText="1"/>
    </xf>
    <xf numFmtId="0" fontId="53" fillId="0" borderId="52" xfId="61" applyFont="1" applyFill="1" applyBorder="1"/>
    <xf numFmtId="0" fontId="41" fillId="0" borderId="50" xfId="33" applyFont="1" applyFill="1" applyBorder="1" applyAlignment="1">
      <alignment horizontal="left" wrapText="1"/>
    </xf>
    <xf numFmtId="0" fontId="53" fillId="0" borderId="50" xfId="33" applyFont="1" applyBorder="1" applyAlignment="1">
      <alignment horizontal="left" vertical="center"/>
    </xf>
    <xf numFmtId="0" fontId="53" fillId="24" borderId="50" xfId="61" applyFont="1" applyFill="1" applyBorder="1"/>
    <xf numFmtId="0" fontId="53" fillId="24" borderId="50" xfId="33" applyFont="1" applyFill="1" applyBorder="1"/>
    <xf numFmtId="0" fontId="53" fillId="24" borderId="70" xfId="61" applyFont="1" applyFill="1" applyBorder="1"/>
    <xf numFmtId="0" fontId="41" fillId="0" borderId="23" xfId="33" applyFont="1" applyFill="1" applyBorder="1" applyAlignment="1">
      <alignment wrapText="1"/>
    </xf>
    <xf numFmtId="0" fontId="53" fillId="24" borderId="50" xfId="33" applyFont="1" applyFill="1" applyBorder="1" applyAlignment="1">
      <alignment wrapText="1"/>
    </xf>
    <xf numFmtId="0" fontId="53" fillId="24" borderId="25" xfId="33" applyFont="1" applyFill="1" applyBorder="1" applyAlignment="1">
      <alignment wrapText="1"/>
    </xf>
    <xf numFmtId="0" fontId="12" fillId="24" borderId="0" xfId="33" applyFont="1" applyFill="1"/>
    <xf numFmtId="0" fontId="53" fillId="24" borderId="71" xfId="33" applyFont="1" applyFill="1" applyBorder="1" applyAlignment="1">
      <alignment wrapText="1"/>
    </xf>
    <xf numFmtId="0" fontId="45" fillId="24" borderId="0" xfId="33" applyFont="1" applyFill="1"/>
    <xf numFmtId="0" fontId="53" fillId="24" borderId="54" xfId="33" applyFont="1" applyFill="1" applyBorder="1" applyAlignment="1">
      <alignment wrapText="1"/>
    </xf>
    <xf numFmtId="0" fontId="53" fillId="24" borderId="70" xfId="33" applyFont="1" applyFill="1" applyBorder="1" applyAlignment="1">
      <alignment wrapText="1"/>
    </xf>
    <xf numFmtId="0" fontId="41" fillId="0" borderId="23" xfId="61" applyFont="1" applyFill="1" applyBorder="1"/>
    <xf numFmtId="0" fontId="41" fillId="0" borderId="50" xfId="33" applyFont="1" applyFill="1" applyBorder="1"/>
    <xf numFmtId="0" fontId="76" fillId="0" borderId="50" xfId="33" applyFont="1" applyFill="1" applyBorder="1" applyAlignment="1">
      <alignment wrapText="1"/>
    </xf>
    <xf numFmtId="0" fontId="41" fillId="0" borderId="35" xfId="33" applyFont="1" applyFill="1" applyBorder="1" applyAlignment="1">
      <alignment wrapText="1"/>
    </xf>
    <xf numFmtId="0" fontId="27" fillId="24" borderId="0" xfId="33" applyFont="1" applyFill="1"/>
    <xf numFmtId="0" fontId="50" fillId="24" borderId="0" xfId="33" applyFont="1" applyFill="1"/>
    <xf numFmtId="0" fontId="27" fillId="0" borderId="0" xfId="33" applyFont="1"/>
    <xf numFmtId="0" fontId="25" fillId="24" borderId="0" xfId="33" applyFont="1" applyFill="1"/>
    <xf numFmtId="0" fontId="10" fillId="0" borderId="0" xfId="33" applyFont="1" applyFill="1"/>
    <xf numFmtId="0" fontId="77" fillId="24" borderId="0" xfId="33" applyFont="1" applyFill="1"/>
    <xf numFmtId="0" fontId="78" fillId="24" borderId="0" xfId="33" applyFont="1" applyFill="1"/>
    <xf numFmtId="0" fontId="77" fillId="0" borderId="0" xfId="33" applyFont="1"/>
    <xf numFmtId="0" fontId="3" fillId="0" borderId="0" xfId="33" applyBorder="1"/>
    <xf numFmtId="0" fontId="25" fillId="0" borderId="0" xfId="33" applyFont="1" applyBorder="1" applyAlignment="1">
      <alignment wrapText="1"/>
    </xf>
    <xf numFmtId="0" fontId="36" fillId="0" borderId="0" xfId="33" applyFont="1" applyFill="1"/>
    <xf numFmtId="0" fontId="48" fillId="0" borderId="0" xfId="39" applyFont="1" applyFill="1"/>
    <xf numFmtId="0" fontId="33" fillId="0" borderId="10" xfId="33" applyFont="1" applyFill="1" applyBorder="1" applyAlignment="1">
      <alignment wrapText="1"/>
    </xf>
    <xf numFmtId="0" fontId="15" fillId="0" borderId="0" xfId="33" applyFont="1" applyFill="1" applyBorder="1" applyAlignment="1">
      <alignment horizontal="right"/>
    </xf>
    <xf numFmtId="0" fontId="15" fillId="0" borderId="10" xfId="33" applyFont="1" applyFill="1" applyBorder="1" applyAlignment="1">
      <alignment wrapText="1"/>
    </xf>
    <xf numFmtId="0" fontId="15" fillId="0" borderId="0" xfId="33" applyFont="1" applyFill="1" applyBorder="1" applyAlignment="1">
      <alignment horizontal="center"/>
    </xf>
    <xf numFmtId="0" fontId="15" fillId="0" borderId="0" xfId="39" applyFont="1" applyFill="1"/>
    <xf numFmtId="0" fontId="14" fillId="0" borderId="0" xfId="39" applyFont="1" applyFill="1" applyAlignment="1">
      <alignment horizontal="center"/>
    </xf>
    <xf numFmtId="0" fontId="15" fillId="0" borderId="0" xfId="39" applyFont="1" applyFill="1" applyAlignment="1">
      <alignment horizontal="center"/>
    </xf>
    <xf numFmtId="0" fontId="14" fillId="0" borderId="48" xfId="40" applyFont="1" applyFill="1" applyBorder="1"/>
    <xf numFmtId="0" fontId="5" fillId="0" borderId="14" xfId="33" applyFont="1" applyFill="1" applyBorder="1" applyAlignment="1">
      <alignment horizontal="right"/>
    </xf>
    <xf numFmtId="0" fontId="15" fillId="0" borderId="23" xfId="39" applyFont="1" applyFill="1" applyBorder="1" applyAlignment="1">
      <alignment horizontal="left"/>
    </xf>
    <xf numFmtId="0" fontId="5" fillId="0" borderId="15" xfId="33" applyFont="1" applyFill="1" applyBorder="1" applyAlignment="1">
      <alignment horizontal="right"/>
    </xf>
    <xf numFmtId="0" fontId="5" fillId="0" borderId="49" xfId="33" applyFont="1" applyFill="1" applyBorder="1" applyAlignment="1">
      <alignment horizontal="right"/>
    </xf>
    <xf numFmtId="0" fontId="9" fillId="0" borderId="20" xfId="33" applyFont="1" applyFill="1" applyBorder="1" applyAlignment="1">
      <alignment horizontal="right"/>
    </xf>
    <xf numFmtId="0" fontId="9" fillId="0" borderId="78" xfId="33" applyFont="1" applyFill="1" applyBorder="1" applyAlignment="1">
      <alignment horizontal="right"/>
    </xf>
    <xf numFmtId="0" fontId="14" fillId="0" borderId="14" xfId="33" applyFont="1" applyFill="1" applyBorder="1" applyAlignment="1">
      <alignment horizontal="right"/>
    </xf>
    <xf numFmtId="0" fontId="14" fillId="0" borderId="12" xfId="33" applyFont="1" applyFill="1" applyBorder="1" applyAlignment="1">
      <alignment horizontal="right"/>
    </xf>
    <xf numFmtId="0" fontId="15" fillId="0" borderId="18" xfId="33" applyFont="1" applyFill="1" applyBorder="1" applyAlignment="1">
      <alignment horizontal="right"/>
    </xf>
    <xf numFmtId="0" fontId="15" fillId="0" borderId="43" xfId="33" applyFont="1" applyFill="1" applyBorder="1" applyAlignment="1">
      <alignment horizontal="right"/>
    </xf>
    <xf numFmtId="0" fontId="14" fillId="0" borderId="10" xfId="39" applyFont="1" applyFill="1" applyBorder="1"/>
    <xf numFmtId="0" fontId="5" fillId="0" borderId="12" xfId="33" applyFont="1" applyFill="1" applyBorder="1" applyAlignment="1">
      <alignment horizontal="right"/>
    </xf>
    <xf numFmtId="0" fontId="5" fillId="0" borderId="18" xfId="33" applyFont="1" applyFill="1" applyBorder="1" applyAlignment="1">
      <alignment horizontal="right"/>
    </xf>
    <xf numFmtId="0" fontId="93" fillId="0" borderId="18" xfId="33" applyFont="1" applyFill="1" applyBorder="1" applyAlignment="1">
      <alignment horizontal="right"/>
    </xf>
    <xf numFmtId="0" fontId="9" fillId="0" borderId="43" xfId="33" applyFont="1" applyFill="1" applyBorder="1" applyAlignment="1">
      <alignment horizontal="right"/>
    </xf>
    <xf numFmtId="0" fontId="9" fillId="0" borderId="18" xfId="33" applyFont="1" applyFill="1" applyBorder="1" applyAlignment="1">
      <alignment horizontal="right"/>
    </xf>
    <xf numFmtId="0" fontId="15" fillId="0" borderId="10" xfId="39" applyFont="1" applyFill="1" applyBorder="1"/>
    <xf numFmtId="0" fontId="5" fillId="0" borderId="16" xfId="33" applyFont="1" applyFill="1" applyBorder="1" applyAlignment="1">
      <alignment horizontal="right"/>
    </xf>
    <xf numFmtId="0" fontId="5" fillId="0" borderId="39" xfId="33" applyFont="1" applyFill="1" applyBorder="1" applyAlignment="1">
      <alignment horizontal="right"/>
    </xf>
    <xf numFmtId="0" fontId="9" fillId="0" borderId="19" xfId="33" applyFont="1" applyFill="1" applyBorder="1" applyAlignment="1">
      <alignment horizontal="right"/>
    </xf>
    <xf numFmtId="0" fontId="9" fillId="0" borderId="79" xfId="33" applyFont="1" applyFill="1" applyBorder="1" applyAlignment="1">
      <alignment horizontal="right"/>
    </xf>
    <xf numFmtId="0" fontId="15" fillId="0" borderId="13" xfId="40" applyFont="1" applyFill="1" applyBorder="1"/>
    <xf numFmtId="0" fontId="15" fillId="0" borderId="82" xfId="33" applyFont="1" applyFill="1" applyBorder="1" applyAlignment="1">
      <alignment horizontal="right"/>
    </xf>
    <xf numFmtId="0" fontId="15" fillId="0" borderId="90" xfId="33" applyFont="1" applyFill="1" applyBorder="1" applyAlignment="1">
      <alignment horizontal="right"/>
    </xf>
    <xf numFmtId="0" fontId="15" fillId="0" borderId="25" xfId="40" applyFont="1" applyFill="1" applyBorder="1"/>
    <xf numFmtId="0" fontId="15" fillId="0" borderId="25" xfId="33" applyFont="1" applyFill="1" applyBorder="1" applyAlignment="1">
      <alignment horizontal="right"/>
    </xf>
    <xf numFmtId="0" fontId="15" fillId="0" borderId="76" xfId="33" applyFont="1" applyFill="1" applyBorder="1" applyAlignment="1">
      <alignment horizontal="right"/>
    </xf>
    <xf numFmtId="0" fontId="14" fillId="0" borderId="53" xfId="37" applyFont="1" applyFill="1" applyBorder="1"/>
    <xf numFmtId="0" fontId="5" fillId="0" borderId="63" xfId="33" applyFont="1" applyFill="1" applyBorder="1" applyAlignment="1">
      <alignment horizontal="right"/>
    </xf>
    <xf numFmtId="0" fontId="5" fillId="0" borderId="64" xfId="33" applyFont="1" applyFill="1" applyBorder="1" applyAlignment="1">
      <alignment horizontal="right"/>
    </xf>
    <xf numFmtId="0" fontId="9" fillId="0" borderId="66" xfId="33" applyFont="1" applyFill="1" applyBorder="1" applyAlignment="1">
      <alignment horizontal="right"/>
    </xf>
    <xf numFmtId="0" fontId="9" fillId="0" borderId="65" xfId="33" applyFont="1" applyFill="1" applyBorder="1" applyAlignment="1">
      <alignment horizontal="right"/>
    </xf>
    <xf numFmtId="0" fontId="9" fillId="0" borderId="14" xfId="33" applyFont="1" applyFill="1" applyBorder="1" applyAlignment="1">
      <alignment horizontal="right"/>
    </xf>
    <xf numFmtId="0" fontId="9" fillId="0" borderId="12" xfId="33" applyFont="1" applyFill="1" applyBorder="1" applyAlignment="1">
      <alignment horizontal="right"/>
    </xf>
    <xf numFmtId="0" fontId="14" fillId="0" borderId="17" xfId="37" applyFont="1" applyFill="1" applyBorder="1"/>
    <xf numFmtId="0" fontId="15" fillId="0" borderId="42" xfId="33" applyFont="1" applyFill="1" applyBorder="1" applyAlignment="1">
      <alignment horizontal="right"/>
    </xf>
    <xf numFmtId="0" fontId="15" fillId="0" borderId="23" xfId="40" applyFont="1" applyFill="1" applyBorder="1"/>
    <xf numFmtId="0" fontId="15" fillId="0" borderId="35" xfId="33" applyFont="1" applyFill="1" applyBorder="1" applyAlignment="1">
      <alignment horizontal="right"/>
    </xf>
    <xf numFmtId="0" fontId="15" fillId="0" borderId="41" xfId="33" applyFont="1" applyFill="1" applyBorder="1" applyAlignment="1">
      <alignment horizontal="right"/>
    </xf>
    <xf numFmtId="0" fontId="15" fillId="0" borderId="45" xfId="33" applyFont="1" applyFill="1" applyBorder="1" applyAlignment="1">
      <alignment horizontal="right"/>
    </xf>
    <xf numFmtId="0" fontId="14" fillId="0" borderId="48" xfId="37" applyFont="1" applyFill="1" applyBorder="1"/>
    <xf numFmtId="0" fontId="5" fillId="0" borderId="42" xfId="33" applyFont="1" applyFill="1" applyBorder="1" applyAlignment="1">
      <alignment horizontal="right"/>
    </xf>
    <xf numFmtId="0" fontId="5" fillId="0" borderId="68" xfId="33" applyFont="1" applyFill="1" applyBorder="1" applyAlignment="1">
      <alignment horizontal="right"/>
    </xf>
    <xf numFmtId="0" fontId="9" fillId="0" borderId="0" xfId="33" applyFont="1" applyFill="1" applyBorder="1" applyAlignment="1">
      <alignment horizontal="right"/>
    </xf>
    <xf numFmtId="0" fontId="15" fillId="0" borderId="13" xfId="33" applyFont="1" applyFill="1" applyBorder="1" applyAlignment="1">
      <alignment horizontal="right"/>
    </xf>
    <xf numFmtId="0" fontId="9" fillId="0" borderId="15" xfId="33" applyFont="1" applyFill="1" applyBorder="1" applyAlignment="1">
      <alignment horizontal="right"/>
    </xf>
    <xf numFmtId="0" fontId="9" fillId="0" borderId="49" xfId="33" applyFont="1" applyFill="1" applyBorder="1" applyAlignment="1">
      <alignment horizontal="right"/>
    </xf>
    <xf numFmtId="0" fontId="15" fillId="0" borderId="12" xfId="33" applyFont="1" applyFill="1" applyBorder="1" applyAlignment="1">
      <alignment horizontal="right"/>
    </xf>
    <xf numFmtId="0" fontId="15" fillId="0" borderId="14" xfId="33" applyFont="1" applyFill="1" applyBorder="1" applyAlignment="1">
      <alignment horizontal="right"/>
    </xf>
    <xf numFmtId="0" fontId="15" fillId="0" borderId="72" xfId="33" applyFont="1" applyFill="1" applyBorder="1" applyAlignment="1">
      <alignment horizontal="right"/>
    </xf>
    <xf numFmtId="0" fontId="15" fillId="0" borderId="36" xfId="33" applyFont="1" applyFill="1" applyBorder="1" applyAlignment="1">
      <alignment horizontal="right"/>
    </xf>
    <xf numFmtId="0" fontId="14" fillId="0" borderId="37" xfId="37" applyFont="1" applyFill="1" applyBorder="1"/>
    <xf numFmtId="0" fontId="5" fillId="0" borderId="74" xfId="33" applyFont="1" applyFill="1" applyBorder="1" applyAlignment="1">
      <alignment horizontal="right"/>
    </xf>
    <xf numFmtId="0" fontId="5" fillId="0" borderId="51" xfId="33" applyFont="1" applyFill="1" applyBorder="1" applyAlignment="1">
      <alignment horizontal="right"/>
    </xf>
    <xf numFmtId="0" fontId="9" fillId="0" borderId="75" xfId="33" applyFont="1" applyFill="1" applyBorder="1" applyAlignment="1">
      <alignment horizontal="right"/>
    </xf>
    <xf numFmtId="0" fontId="9" fillId="0" borderId="57" xfId="33" applyFont="1" applyFill="1" applyBorder="1" applyAlignment="1">
      <alignment horizontal="right"/>
    </xf>
    <xf numFmtId="0" fontId="15" fillId="0" borderId="13" xfId="40" applyFont="1" applyFill="1" applyBorder="1" applyAlignment="1">
      <alignment horizontal="right"/>
    </xf>
    <xf numFmtId="0" fontId="15" fillId="0" borderId="13" xfId="39" applyFont="1" applyFill="1" applyBorder="1"/>
    <xf numFmtId="0" fontId="15" fillId="0" borderId="41" xfId="39" applyFont="1" applyFill="1" applyBorder="1" applyAlignment="1">
      <alignment horizontal="right"/>
    </xf>
    <xf numFmtId="0" fontId="15" fillId="0" borderId="45" xfId="39" applyFont="1" applyFill="1" applyBorder="1" applyAlignment="1">
      <alignment horizontal="right"/>
    </xf>
    <xf numFmtId="0" fontId="14" fillId="0" borderId="53" xfId="40" applyFont="1" applyFill="1" applyBorder="1"/>
    <xf numFmtId="0" fontId="15" fillId="0" borderId="20" xfId="33" applyFont="1" applyFill="1" applyBorder="1" applyAlignment="1">
      <alignment horizontal="right"/>
    </xf>
    <xf numFmtId="0" fontId="14" fillId="0" borderId="10" xfId="40" applyFont="1" applyFill="1" applyBorder="1"/>
    <xf numFmtId="0" fontId="14" fillId="0" borderId="37" xfId="40" applyFont="1" applyFill="1" applyBorder="1"/>
    <xf numFmtId="0" fontId="14" fillId="0" borderId="37" xfId="39" applyFont="1" applyFill="1" applyBorder="1"/>
    <xf numFmtId="0" fontId="14" fillId="0" borderId="41" xfId="33" applyFont="1" applyFill="1" applyBorder="1" applyAlignment="1">
      <alignment horizontal="right"/>
    </xf>
    <xf numFmtId="0" fontId="14" fillId="0" borderId="11" xfId="40" applyFont="1" applyFill="1" applyBorder="1"/>
    <xf numFmtId="0" fontId="14" fillId="0" borderId="17" xfId="40" applyFont="1" applyFill="1" applyBorder="1"/>
    <xf numFmtId="0" fontId="15" fillId="0" borderId="38" xfId="33" applyFont="1" applyFill="1" applyBorder="1" applyAlignment="1">
      <alignment horizontal="right"/>
    </xf>
    <xf numFmtId="0" fontId="14" fillId="0" borderId="42" xfId="33" applyFont="1" applyFill="1" applyBorder="1" applyAlignment="1">
      <alignment horizontal="right"/>
    </xf>
    <xf numFmtId="0" fontId="14" fillId="0" borderId="67" xfId="33" applyFont="1" applyFill="1" applyBorder="1" applyAlignment="1">
      <alignment horizontal="right"/>
    </xf>
    <xf numFmtId="0" fontId="15" fillId="0" borderId="22" xfId="33" applyFont="1" applyFill="1" applyBorder="1" applyAlignment="1">
      <alignment horizontal="right"/>
    </xf>
    <xf numFmtId="0" fontId="15" fillId="0" borderId="69" xfId="33" applyFont="1" applyFill="1" applyBorder="1" applyAlignment="1">
      <alignment horizontal="right"/>
    </xf>
    <xf numFmtId="0" fontId="15" fillId="0" borderId="10" xfId="39" applyFont="1" applyFill="1" applyBorder="1" applyAlignment="1">
      <alignment horizontal="left"/>
    </xf>
    <xf numFmtId="0" fontId="15" fillId="0" borderId="38" xfId="40" applyFont="1" applyFill="1" applyBorder="1"/>
    <xf numFmtId="0" fontId="15" fillId="0" borderId="35" xfId="40" applyFont="1" applyFill="1" applyBorder="1"/>
    <xf numFmtId="0" fontId="14" fillId="0" borderId="35" xfId="39" applyFont="1" applyFill="1" applyBorder="1" applyAlignment="1">
      <alignment horizontal="right"/>
    </xf>
    <xf numFmtId="0" fontId="14" fillId="0" borderId="41" xfId="39" applyFont="1" applyFill="1" applyBorder="1" applyAlignment="1">
      <alignment horizontal="right"/>
    </xf>
    <xf numFmtId="0" fontId="14" fillId="0" borderId="45" xfId="39" applyFont="1" applyFill="1" applyBorder="1" applyAlignment="1">
      <alignment horizontal="right"/>
    </xf>
    <xf numFmtId="0" fontId="15" fillId="0" borderId="38" xfId="40" applyFont="1" applyFill="1" applyBorder="1" applyAlignment="1">
      <alignment horizontal="right"/>
    </xf>
    <xf numFmtId="0" fontId="15" fillId="0" borderId="23" xfId="39" applyFont="1" applyFill="1" applyBorder="1"/>
    <xf numFmtId="0" fontId="14" fillId="0" borderId="71" xfId="40" applyFont="1" applyFill="1" applyBorder="1"/>
    <xf numFmtId="0" fontId="14" fillId="0" borderId="50" xfId="40" applyFont="1" applyFill="1" applyBorder="1"/>
    <xf numFmtId="0" fontId="14" fillId="0" borderId="54" xfId="40" applyFont="1" applyFill="1" applyBorder="1"/>
    <xf numFmtId="0" fontId="19" fillId="0" borderId="13" xfId="33" applyFont="1" applyFill="1" applyBorder="1" applyAlignment="1">
      <alignment horizontal="left"/>
    </xf>
    <xf numFmtId="0" fontId="15" fillId="0" borderId="13" xfId="33" applyFont="1" applyFill="1" applyBorder="1" applyAlignment="1">
      <alignment horizontal="center"/>
    </xf>
    <xf numFmtId="0" fontId="15" fillId="0" borderId="23" xfId="33" applyFont="1" applyFill="1" applyBorder="1" applyAlignment="1">
      <alignment horizontal="center"/>
    </xf>
    <xf numFmtId="0" fontId="53" fillId="24" borderId="10" xfId="44" applyFont="1" applyFill="1" applyBorder="1" applyAlignment="1">
      <alignment horizontal="center" vertical="center" wrapText="1"/>
    </xf>
    <xf numFmtId="0" fontId="77" fillId="0" borderId="12" xfId="33" applyFont="1" applyBorder="1" applyAlignment="1">
      <alignment horizontal="center"/>
    </xf>
    <xf numFmtId="0" fontId="3" fillId="0" borderId="43" xfId="33" applyBorder="1"/>
    <xf numFmtId="0" fontId="77" fillId="24" borderId="12" xfId="33" applyFont="1" applyFill="1" applyBorder="1" applyAlignment="1">
      <alignment horizontal="center"/>
    </xf>
    <xf numFmtId="0" fontId="10" fillId="24" borderId="12" xfId="33" applyFont="1" applyFill="1" applyBorder="1" applyAlignment="1">
      <alignment horizontal="center"/>
    </xf>
    <xf numFmtId="0" fontId="77" fillId="24" borderId="51" xfId="33" applyFont="1" applyFill="1" applyBorder="1" applyAlignment="1">
      <alignment horizontal="center"/>
    </xf>
    <xf numFmtId="0" fontId="77" fillId="0" borderId="51" xfId="33" applyFont="1" applyBorder="1" applyAlignment="1">
      <alignment horizontal="center"/>
    </xf>
    <xf numFmtId="0" fontId="84" fillId="0" borderId="49" xfId="33" applyFont="1" applyFill="1" applyBorder="1" applyAlignment="1">
      <alignment horizontal="center"/>
    </xf>
    <xf numFmtId="0" fontId="77" fillId="0" borderId="49" xfId="33" applyFont="1" applyBorder="1" applyAlignment="1">
      <alignment horizontal="center"/>
    </xf>
    <xf numFmtId="0" fontId="77" fillId="0" borderId="20" xfId="33" applyFont="1" applyBorder="1" applyAlignment="1">
      <alignment horizontal="center"/>
    </xf>
    <xf numFmtId="0" fontId="10" fillId="24" borderId="15" xfId="33" applyFont="1" applyFill="1" applyBorder="1" applyAlignment="1">
      <alignment horizontal="center"/>
    </xf>
    <xf numFmtId="0" fontId="10" fillId="24" borderId="49" xfId="33" applyFont="1" applyFill="1" applyBorder="1" applyAlignment="1">
      <alignment horizontal="center"/>
    </xf>
    <xf numFmtId="0" fontId="10" fillId="24" borderId="20" xfId="33" applyFont="1" applyFill="1" applyBorder="1" applyAlignment="1">
      <alignment horizontal="center"/>
    </xf>
    <xf numFmtId="0" fontId="10" fillId="24" borderId="51" xfId="33" applyFont="1" applyFill="1" applyBorder="1" applyAlignment="1">
      <alignment horizontal="center"/>
    </xf>
    <xf numFmtId="0" fontId="53" fillId="0" borderId="15" xfId="61" applyFont="1" applyFill="1" applyBorder="1" applyAlignment="1">
      <alignment horizontal="center"/>
    </xf>
    <xf numFmtId="0" fontId="53" fillId="0" borderId="49" xfId="61" applyFont="1" applyFill="1" applyBorder="1" applyAlignment="1">
      <alignment horizontal="center"/>
    </xf>
    <xf numFmtId="0" fontId="53" fillId="0" borderId="20" xfId="61" applyFont="1" applyFill="1" applyBorder="1" applyAlignment="1">
      <alignment horizontal="center"/>
    </xf>
    <xf numFmtId="0" fontId="77" fillId="24" borderId="14" xfId="33" applyFont="1" applyFill="1" applyBorder="1" applyAlignment="1">
      <alignment horizontal="center"/>
    </xf>
    <xf numFmtId="0" fontId="77" fillId="0" borderId="18" xfId="33" applyFont="1" applyBorder="1" applyAlignment="1">
      <alignment horizontal="center"/>
    </xf>
    <xf numFmtId="0" fontId="77" fillId="24" borderId="15" xfId="33" applyFont="1" applyFill="1" applyBorder="1" applyAlignment="1">
      <alignment horizontal="center"/>
    </xf>
    <xf numFmtId="0" fontId="77" fillId="24" borderId="49" xfId="33" applyFont="1" applyFill="1" applyBorder="1" applyAlignment="1">
      <alignment horizontal="center"/>
    </xf>
    <xf numFmtId="0" fontId="10" fillId="24" borderId="16" xfId="33" applyFont="1" applyFill="1" applyBorder="1" applyAlignment="1">
      <alignment horizontal="center"/>
    </xf>
    <xf numFmtId="0" fontId="10" fillId="24" borderId="39" xfId="33" applyFont="1" applyFill="1" applyBorder="1" applyAlignment="1">
      <alignment horizontal="center"/>
    </xf>
    <xf numFmtId="0" fontId="10" fillId="24" borderId="19" xfId="33" applyFont="1" applyFill="1" applyBorder="1" applyAlignment="1">
      <alignment horizontal="center"/>
    </xf>
    <xf numFmtId="0" fontId="10" fillId="24" borderId="14" xfId="33" applyFont="1" applyFill="1" applyBorder="1" applyAlignment="1">
      <alignment horizontal="center"/>
    </xf>
    <xf numFmtId="0" fontId="10" fillId="24" borderId="18" xfId="33" applyFont="1" applyFill="1" applyBorder="1" applyAlignment="1">
      <alignment horizontal="center"/>
    </xf>
    <xf numFmtId="0" fontId="77" fillId="24" borderId="67" xfId="33" applyFont="1" applyFill="1" applyBorder="1" applyAlignment="1">
      <alignment horizontal="center"/>
    </xf>
    <xf numFmtId="0" fontId="77" fillId="0" borderId="67" xfId="33" applyFont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41" fillId="0" borderId="35" xfId="0" applyFont="1" applyFill="1" applyBorder="1"/>
    <xf numFmtId="0" fontId="15" fillId="0" borderId="54" xfId="0" applyFont="1" applyFill="1" applyBorder="1" applyAlignment="1">
      <alignment wrapText="1"/>
    </xf>
    <xf numFmtId="0" fontId="14" fillId="0" borderId="50" xfId="43" applyFont="1" applyBorder="1" applyAlignment="1">
      <alignment horizontal="center" vertical="center" wrapText="1"/>
    </xf>
    <xf numFmtId="0" fontId="94" fillId="0" borderId="0" xfId="0" applyFont="1"/>
    <xf numFmtId="0" fontId="15" fillId="0" borderId="35" xfId="43" applyFont="1" applyBorder="1" applyAlignment="1">
      <alignment horizontal="left" vertical="center" wrapText="1"/>
    </xf>
    <xf numFmtId="0" fontId="15" fillId="0" borderId="47" xfId="43" applyFont="1" applyBorder="1" applyAlignment="1">
      <alignment horizontal="center" vertical="center" wrapText="1"/>
    </xf>
    <xf numFmtId="0" fontId="15" fillId="0" borderId="13" xfId="43" applyFont="1" applyFill="1" applyBorder="1" applyAlignment="1">
      <alignment horizontal="center" vertical="center" wrapText="1"/>
    </xf>
    <xf numFmtId="0" fontId="15" fillId="0" borderId="0" xfId="43" applyFont="1" applyFill="1" applyBorder="1" applyAlignment="1">
      <alignment horizontal="center" vertical="center" wrapText="1"/>
    </xf>
    <xf numFmtId="0" fontId="15" fillId="0" borderId="23" xfId="43" applyFont="1" applyBorder="1" applyAlignment="1">
      <alignment horizontal="left" vertical="center" wrapText="1"/>
    </xf>
    <xf numFmtId="0" fontId="15" fillId="0" borderId="46" xfId="43" applyFont="1" applyBorder="1" applyAlignment="1">
      <alignment horizontal="center" vertical="center" wrapText="1"/>
    </xf>
    <xf numFmtId="0" fontId="15" fillId="0" borderId="44" xfId="43" applyFont="1" applyBorder="1" applyAlignment="1">
      <alignment horizontal="center" vertical="center" wrapText="1"/>
    </xf>
    <xf numFmtId="0" fontId="3" fillId="0" borderId="76" xfId="0" applyFont="1" applyBorder="1"/>
    <xf numFmtId="0" fontId="5" fillId="0" borderId="0" xfId="43" applyFont="1" applyAlignment="1">
      <alignment wrapText="1"/>
    </xf>
    <xf numFmtId="0" fontId="14" fillId="0" borderId="25" xfId="43" applyFont="1" applyBorder="1" applyAlignment="1">
      <alignment horizontal="left" wrapText="1"/>
    </xf>
    <xf numFmtId="0" fontId="14" fillId="0" borderId="47" xfId="43" applyFont="1" applyBorder="1" applyAlignment="1">
      <alignment horizontal="center" wrapText="1"/>
    </xf>
    <xf numFmtId="0" fontId="14" fillId="0" borderId="52" xfId="43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14" fillId="0" borderId="10" xfId="43" applyFont="1" applyBorder="1" applyAlignment="1">
      <alignment horizontal="center" wrapText="1"/>
    </xf>
    <xf numFmtId="0" fontId="14" fillId="0" borderId="50" xfId="43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14" fillId="0" borderId="17" xfId="43" applyFont="1" applyBorder="1" applyAlignment="1">
      <alignment horizontal="center" wrapText="1"/>
    </xf>
    <xf numFmtId="0" fontId="14" fillId="0" borderId="54" xfId="43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15" fillId="0" borderId="23" xfId="43" applyFont="1" applyBorder="1" applyAlignment="1">
      <alignment horizontal="left" wrapText="1"/>
    </xf>
    <xf numFmtId="0" fontId="14" fillId="0" borderId="46" xfId="43" applyFont="1" applyBorder="1" applyAlignment="1">
      <alignment wrapText="1"/>
    </xf>
    <xf numFmtId="0" fontId="14" fillId="0" borderId="44" xfId="43" applyFont="1" applyFill="1" applyBorder="1" applyAlignment="1">
      <alignment horizontal="center" wrapText="1"/>
    </xf>
    <xf numFmtId="0" fontId="14" fillId="0" borderId="76" xfId="0" applyFont="1" applyBorder="1" applyAlignment="1">
      <alignment horizontal="center"/>
    </xf>
    <xf numFmtId="0" fontId="14" fillId="0" borderId="52" xfId="43" applyFont="1" applyBorder="1" applyAlignment="1">
      <alignment horizontal="left" wrapText="1"/>
    </xf>
    <xf numFmtId="0" fontId="14" fillId="0" borderId="11" xfId="43" applyFont="1" applyBorder="1" applyAlignment="1">
      <alignment horizontal="center" wrapText="1"/>
    </xf>
    <xf numFmtId="0" fontId="33" fillId="0" borderId="43" xfId="47" applyFont="1" applyBorder="1" applyAlignment="1">
      <alignment horizontal="center"/>
    </xf>
    <xf numFmtId="0" fontId="5" fillId="0" borderId="0" xfId="43" applyFont="1" applyBorder="1" applyAlignment="1">
      <alignment wrapText="1"/>
    </xf>
    <xf numFmtId="0" fontId="14" fillId="0" borderId="44" xfId="43" applyFont="1" applyBorder="1" applyAlignment="1">
      <alignment horizontal="center" wrapText="1"/>
    </xf>
    <xf numFmtId="0" fontId="5" fillId="0" borderId="0" xfId="43" applyFont="1" applyAlignment="1">
      <alignment horizontal="center" wrapText="1"/>
    </xf>
    <xf numFmtId="0" fontId="33" fillId="0" borderId="24" xfId="47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35" xfId="43" applyFont="1" applyBorder="1" applyAlignment="1">
      <alignment horizontal="left" wrapText="1"/>
    </xf>
    <xf numFmtId="0" fontId="14" fillId="0" borderId="41" xfId="43" applyFont="1" applyBorder="1" applyAlignment="1">
      <alignment horizontal="center" wrapText="1"/>
    </xf>
    <xf numFmtId="0" fontId="14" fillId="0" borderId="45" xfId="43" applyFont="1" applyBorder="1" applyAlignment="1">
      <alignment horizontal="center" wrapText="1"/>
    </xf>
    <xf numFmtId="0" fontId="14" fillId="0" borderId="71" xfId="43" applyFont="1" applyBorder="1" applyAlignment="1">
      <alignment horizontal="left" vertical="center"/>
    </xf>
    <xf numFmtId="0" fontId="33" fillId="0" borderId="71" xfId="47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14" fillId="0" borderId="50" xfId="0" applyFont="1" applyFill="1" applyBorder="1" applyAlignment="1">
      <alignment wrapText="1"/>
    </xf>
    <xf numFmtId="0" fontId="14" fillId="0" borderId="50" xfId="43" applyFont="1" applyBorder="1" applyAlignment="1">
      <alignment horizontal="center" wrapText="1"/>
    </xf>
    <xf numFmtId="0" fontId="33" fillId="0" borderId="50" xfId="47" applyFont="1" applyBorder="1" applyAlignment="1">
      <alignment horizontal="center"/>
    </xf>
    <xf numFmtId="0" fontId="14" fillId="24" borderId="50" xfId="0" applyFont="1" applyFill="1" applyBorder="1" applyAlignment="1">
      <alignment horizontal="left" vertical="center" wrapText="1"/>
    </xf>
    <xf numFmtId="49" fontId="14" fillId="0" borderId="50" xfId="43" applyNumberFormat="1" applyFont="1" applyBorder="1" applyAlignment="1">
      <alignment horizontal="center" wrapText="1"/>
    </xf>
    <xf numFmtId="0" fontId="14" fillId="0" borderId="50" xfId="0" applyFont="1" applyBorder="1" applyAlignment="1">
      <alignment horizontal="left" wrapText="1"/>
    </xf>
    <xf numFmtId="0" fontId="14" fillId="24" borderId="70" xfId="0" applyFont="1" applyFill="1" applyBorder="1" applyAlignment="1">
      <alignment horizontal="left" wrapText="1"/>
    </xf>
    <xf numFmtId="0" fontId="33" fillId="0" borderId="70" xfId="47" applyFont="1" applyBorder="1" applyAlignment="1">
      <alignment horizontal="center"/>
    </xf>
    <xf numFmtId="0" fontId="15" fillId="0" borderId="36" xfId="43" applyFont="1" applyBorder="1" applyAlignment="1">
      <alignment horizontal="left" wrapText="1"/>
    </xf>
    <xf numFmtId="0" fontId="14" fillId="0" borderId="73" xfId="43" applyFont="1" applyBorder="1" applyAlignment="1">
      <alignment horizontal="center" wrapText="1"/>
    </xf>
    <xf numFmtId="0" fontId="14" fillId="0" borderId="40" xfId="43" applyFont="1" applyBorder="1" applyAlignment="1">
      <alignment horizontal="center" wrapText="1"/>
    </xf>
    <xf numFmtId="0" fontId="14" fillId="0" borderId="11" xfId="43" applyFont="1" applyBorder="1" applyAlignment="1">
      <alignment horizontal="left" wrapText="1"/>
    </xf>
    <xf numFmtId="0" fontId="14" fillId="0" borderId="53" xfId="43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4" fillId="0" borderId="17" xfId="43" applyFont="1" applyBorder="1" applyAlignment="1">
      <alignment horizontal="left" wrapText="1"/>
    </xf>
    <xf numFmtId="0" fontId="33" fillId="0" borderId="79" xfId="47" applyFont="1" applyBorder="1" applyAlignment="1">
      <alignment horizontal="center"/>
    </xf>
    <xf numFmtId="0" fontId="5" fillId="0" borderId="0" xfId="43" applyFont="1" applyAlignment="1">
      <alignment horizontal="left" wrapText="1"/>
    </xf>
    <xf numFmtId="0" fontId="15" fillId="0" borderId="47" xfId="0" applyFont="1" applyBorder="1" applyAlignment="1">
      <alignment horizontal="center"/>
    </xf>
    <xf numFmtId="2" fontId="14" fillId="0" borderId="0" xfId="0" applyNumberFormat="1" applyFont="1" applyBorder="1"/>
    <xf numFmtId="10" fontId="14" fillId="0" borderId="58" xfId="59" applyNumberFormat="1" applyFont="1" applyBorder="1" applyAlignment="1">
      <alignment horizontal="center"/>
    </xf>
    <xf numFmtId="10" fontId="14" fillId="0" borderId="59" xfId="0" applyNumberFormat="1" applyFont="1" applyBorder="1" applyAlignment="1">
      <alignment horizontal="center"/>
    </xf>
    <xf numFmtId="10" fontId="14" fillId="0" borderId="59" xfId="59" applyNumberFormat="1" applyFont="1" applyBorder="1" applyAlignment="1">
      <alignment horizontal="center"/>
    </xf>
    <xf numFmtId="10" fontId="14" fillId="0" borderId="60" xfId="59" applyNumberFormat="1" applyFont="1" applyBorder="1" applyAlignment="1">
      <alignment horizontal="center"/>
    </xf>
    <xf numFmtId="0" fontId="15" fillId="0" borderId="13" xfId="59" applyNumberFormat="1" applyFont="1" applyBorder="1" applyAlignment="1">
      <alignment horizontal="left"/>
    </xf>
    <xf numFmtId="10" fontId="15" fillId="0" borderId="40" xfId="59" applyNumberFormat="1" applyFont="1" applyBorder="1" applyAlignment="1">
      <alignment horizontal="center"/>
    </xf>
    <xf numFmtId="0" fontId="15" fillId="0" borderId="0" xfId="59" applyNumberFormat="1" applyFont="1" applyBorder="1" applyAlignment="1">
      <alignment horizontal="left"/>
    </xf>
    <xf numFmtId="0" fontId="15" fillId="0" borderId="0" xfId="59" applyNumberFormat="1" applyFont="1" applyBorder="1" applyAlignment="1">
      <alignment horizontal="right"/>
    </xf>
    <xf numFmtId="10" fontId="15" fillId="0" borderId="0" xfId="59" applyNumberFormat="1" applyFont="1" applyBorder="1" applyAlignment="1">
      <alignment horizontal="center"/>
    </xf>
    <xf numFmtId="2" fontId="15" fillId="0" borderId="0" xfId="0" applyNumberFormat="1" applyFont="1" applyBorder="1"/>
    <xf numFmtId="0" fontId="15" fillId="0" borderId="2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9" fillId="24" borderId="0" xfId="0" applyFont="1" applyFill="1" applyBorder="1" applyAlignment="1">
      <alignment horizontal="center" vertical="center" wrapText="1"/>
    </xf>
    <xf numFmtId="0" fontId="15" fillId="24" borderId="47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/>
    </xf>
    <xf numFmtId="0" fontId="15" fillId="24" borderId="10" xfId="0" applyFont="1" applyFill="1" applyBorder="1" applyAlignment="1">
      <alignment horizontal="left" vertical="center" wrapText="1"/>
    </xf>
    <xf numFmtId="0" fontId="14" fillId="0" borderId="59" xfId="0" applyFont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24" borderId="37" xfId="0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center"/>
    </xf>
    <xf numFmtId="0" fontId="15" fillId="24" borderId="13" xfId="0" applyFont="1" applyFill="1" applyBorder="1" applyAlignment="1">
      <alignment horizontal="left" vertical="center" wrapText="1"/>
    </xf>
    <xf numFmtId="167" fontId="9" fillId="24" borderId="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left" vertical="center" wrapText="1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vertical="center" wrapText="1"/>
    </xf>
    <xf numFmtId="0" fontId="15" fillId="0" borderId="11" xfId="0" applyFont="1" applyBorder="1"/>
    <xf numFmtId="0" fontId="15" fillId="0" borderId="10" xfId="0" applyFont="1" applyBorder="1"/>
    <xf numFmtId="0" fontId="15" fillId="0" borderId="17" xfId="0" applyFont="1" applyBorder="1"/>
    <xf numFmtId="0" fontId="14" fillId="24" borderId="41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left" vertical="center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vertical="center" wrapText="1"/>
    </xf>
    <xf numFmtId="0" fontId="15" fillId="24" borderId="17" xfId="0" applyFont="1" applyFill="1" applyBorder="1" applyAlignment="1">
      <alignment vertical="center" wrapText="1"/>
    </xf>
    <xf numFmtId="0" fontId="15" fillId="24" borderId="38" xfId="0" applyFont="1" applyFill="1" applyBorder="1" applyAlignment="1">
      <alignment vertical="center" wrapText="1"/>
    </xf>
    <xf numFmtId="0" fontId="14" fillId="25" borderId="0" xfId="0" applyFont="1" applyFill="1"/>
    <xf numFmtId="0" fontId="14" fillId="0" borderId="0" xfId="0" applyFont="1" applyFill="1"/>
    <xf numFmtId="0" fontId="14" fillId="24" borderId="0" xfId="0" applyFont="1" applyFill="1" applyBorder="1" applyAlignment="1">
      <alignment horizontal="left" vertical="center" wrapText="1"/>
    </xf>
    <xf numFmtId="0" fontId="15" fillId="0" borderId="47" xfId="0" applyFont="1" applyBorder="1" applyAlignment="1">
      <alignment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41" xfId="0" applyNumberFormat="1" applyFont="1" applyBorder="1" applyAlignment="1">
      <alignment horizontal="center" vertical="center" wrapText="1"/>
    </xf>
    <xf numFmtId="2" fontId="15" fillId="0" borderId="41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71" xfId="0" applyFont="1" applyBorder="1"/>
    <xf numFmtId="0" fontId="14" fillId="0" borderId="50" xfId="0" applyFont="1" applyBorder="1"/>
    <xf numFmtId="1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4" fillId="0" borderId="10" xfId="45" applyFont="1" applyBorder="1"/>
    <xf numFmtId="0" fontId="15" fillId="0" borderId="38" xfId="0" applyFont="1" applyFill="1" applyBorder="1" applyAlignment="1">
      <alignment wrapText="1"/>
    </xf>
    <xf numFmtId="0" fontId="15" fillId="0" borderId="13" xfId="0" applyFont="1" applyBorder="1" applyAlignment="1">
      <alignment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Fill="1" applyBorder="1" applyAlignment="1">
      <alignment wrapText="1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3" fillId="0" borderId="0" xfId="0" applyFont="1" applyBorder="1"/>
    <xf numFmtId="0" fontId="15" fillId="0" borderId="13" xfId="45" applyFont="1" applyBorder="1"/>
    <xf numFmtId="0" fontId="14" fillId="0" borderId="52" xfId="45" applyFont="1" applyBorder="1"/>
    <xf numFmtId="0" fontId="14" fillId="0" borderId="50" xfId="45" applyFont="1" applyBorder="1"/>
    <xf numFmtId="0" fontId="15" fillId="0" borderId="50" xfId="0" applyFont="1" applyFill="1" applyBorder="1"/>
    <xf numFmtId="0" fontId="14" fillId="0" borderId="70" xfId="45" applyFont="1" applyBorder="1"/>
    <xf numFmtId="0" fontId="15" fillId="0" borderId="25" xfId="45" applyFont="1" applyBorder="1"/>
    <xf numFmtId="0" fontId="14" fillId="0" borderId="71" xfId="45" applyFont="1" applyBorder="1"/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5" fillId="0" borderId="35" xfId="33" applyFont="1" applyBorder="1" applyAlignment="1">
      <alignment horizontal="center"/>
    </xf>
    <xf numFmtId="0" fontId="15" fillId="0" borderId="36" xfId="33" applyFont="1" applyBorder="1" applyAlignment="1">
      <alignment horizontal="center"/>
    </xf>
    <xf numFmtId="0" fontId="14" fillId="0" borderId="13" xfId="33" applyFont="1" applyBorder="1"/>
    <xf numFmtId="0" fontId="14" fillId="0" borderId="11" xfId="33" applyFont="1" applyFill="1" applyBorder="1" applyAlignment="1">
      <alignment horizontal="center" vertical="center"/>
    </xf>
    <xf numFmtId="0" fontId="14" fillId="0" borderId="58" xfId="33" applyFont="1" applyFill="1" applyBorder="1" applyAlignment="1">
      <alignment horizontal="center" vertical="center"/>
    </xf>
    <xf numFmtId="0" fontId="14" fillId="0" borderId="93" xfId="33" applyFont="1" applyFill="1" applyBorder="1" applyAlignment="1">
      <alignment horizontal="center" vertical="center"/>
    </xf>
    <xf numFmtId="0" fontId="14" fillId="0" borderId="11" xfId="33" applyFont="1" applyBorder="1" applyAlignment="1">
      <alignment horizontal="center" vertical="center"/>
    </xf>
    <xf numFmtId="0" fontId="5" fillId="0" borderId="71" xfId="33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33" fillId="0" borderId="17" xfId="33" applyFont="1" applyFill="1" applyBorder="1" applyAlignment="1">
      <alignment horizontal="center" vertical="center"/>
    </xf>
    <xf numFmtId="0" fontId="14" fillId="0" borderId="60" xfId="33" applyFont="1" applyFill="1" applyBorder="1" applyAlignment="1">
      <alignment horizontal="center" vertical="center"/>
    </xf>
    <xf numFmtId="0" fontId="14" fillId="0" borderId="94" xfId="33" applyFont="1" applyFill="1" applyBorder="1" applyAlignment="1">
      <alignment horizontal="center" vertical="center"/>
    </xf>
    <xf numFmtId="0" fontId="14" fillId="0" borderId="17" xfId="33" applyFont="1" applyFill="1" applyBorder="1" applyAlignment="1">
      <alignment horizontal="center" vertical="center"/>
    </xf>
    <xf numFmtId="0" fontId="5" fillId="0" borderId="70" xfId="33" applyFont="1" applyBorder="1" applyAlignment="1">
      <alignment horizontal="center" vertical="center"/>
    </xf>
    <xf numFmtId="0" fontId="14" fillId="0" borderId="37" xfId="33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13" xfId="33" applyFont="1" applyBorder="1" applyAlignment="1">
      <alignment wrapText="1"/>
    </xf>
    <xf numFmtId="0" fontId="15" fillId="0" borderId="13" xfId="33" applyFont="1" applyFill="1" applyBorder="1" applyAlignment="1">
      <alignment horizontal="center" vertical="center"/>
    </xf>
    <xf numFmtId="0" fontId="15" fillId="0" borderId="44" xfId="33" applyFont="1" applyFill="1" applyBorder="1" applyAlignment="1">
      <alignment horizontal="center" vertical="center"/>
    </xf>
    <xf numFmtId="0" fontId="15" fillId="0" borderId="45" xfId="33" applyFont="1" applyFill="1" applyBorder="1" applyAlignment="1">
      <alignment horizontal="center" vertical="center"/>
    </xf>
    <xf numFmtId="0" fontId="15" fillId="0" borderId="47" xfId="33" applyFont="1" applyFill="1" applyBorder="1" applyAlignment="1">
      <alignment horizontal="center" vertical="center"/>
    </xf>
    <xf numFmtId="0" fontId="15" fillId="0" borderId="35" xfId="33" applyFont="1" applyFill="1" applyBorder="1" applyAlignment="1">
      <alignment horizontal="center" vertical="center"/>
    </xf>
    <xf numFmtId="0" fontId="9" fillId="0" borderId="23" xfId="33" applyFont="1" applyBorder="1" applyAlignment="1">
      <alignment horizontal="center" vertical="center"/>
    </xf>
    <xf numFmtId="0" fontId="15" fillId="0" borderId="13" xfId="33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4" xfId="33" applyFont="1" applyBorder="1" applyAlignment="1">
      <alignment horizontal="center"/>
    </xf>
    <xf numFmtId="0" fontId="15" fillId="0" borderId="44" xfId="33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4" fillId="0" borderId="58" xfId="33" applyFont="1" applyBorder="1" applyAlignment="1">
      <alignment horizontal="center" vertical="center"/>
    </xf>
    <xf numFmtId="0" fontId="14" fillId="0" borderId="93" xfId="33" applyFont="1" applyBorder="1" applyAlignment="1">
      <alignment horizontal="center" vertical="center"/>
    </xf>
    <xf numFmtId="0" fontId="14" fillId="0" borderId="71" xfId="33" applyFont="1" applyBorder="1" applyAlignment="1">
      <alignment horizontal="center" vertical="center"/>
    </xf>
    <xf numFmtId="0" fontId="14" fillId="0" borderId="53" xfId="33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0" xfId="33" applyFont="1" applyBorder="1" applyAlignment="1">
      <alignment horizontal="center" vertical="center"/>
    </xf>
    <xf numFmtId="0" fontId="14" fillId="0" borderId="59" xfId="33" applyFont="1" applyBorder="1" applyAlignment="1">
      <alignment horizontal="center" vertical="center"/>
    </xf>
    <xf numFmtId="0" fontId="14" fillId="0" borderId="24" xfId="33" applyFont="1" applyBorder="1" applyAlignment="1">
      <alignment horizontal="center" vertical="center"/>
    </xf>
    <xf numFmtId="0" fontId="14" fillId="0" borderId="50" xfId="33" applyFont="1" applyBorder="1" applyAlignment="1">
      <alignment horizontal="center" vertical="center"/>
    </xf>
    <xf numFmtId="0" fontId="5" fillId="0" borderId="52" xfId="33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8" xfId="33" applyFont="1" applyBorder="1" applyAlignment="1">
      <alignment horizontal="center" vertical="center"/>
    </xf>
    <xf numFmtId="0" fontId="14" fillId="0" borderId="40" xfId="33" applyFont="1" applyFill="1" applyBorder="1" applyAlignment="1">
      <alignment horizontal="center" vertical="center"/>
    </xf>
    <xf numFmtId="0" fontId="14" fillId="0" borderId="73" xfId="33" applyFont="1" applyFill="1" applyBorder="1" applyAlignment="1">
      <alignment horizontal="center" vertical="center"/>
    </xf>
    <xf numFmtId="0" fontId="14" fillId="0" borderId="17" xfId="33" applyFont="1" applyBorder="1" applyAlignment="1">
      <alignment horizontal="center" vertical="center"/>
    </xf>
    <xf numFmtId="0" fontId="14" fillId="0" borderId="70" xfId="33" applyFont="1" applyBorder="1" applyAlignment="1">
      <alignment horizontal="center" vertical="center"/>
    </xf>
    <xf numFmtId="0" fontId="15" fillId="0" borderId="13" xfId="33" applyFont="1" applyBorder="1"/>
    <xf numFmtId="0" fontId="15" fillId="0" borderId="44" xfId="33" applyFont="1" applyBorder="1" applyAlignment="1">
      <alignment horizontal="center" vertical="center"/>
    </xf>
    <xf numFmtId="0" fontId="15" fillId="0" borderId="40" xfId="33" applyFont="1" applyBorder="1" applyAlignment="1">
      <alignment horizontal="center" vertical="center"/>
    </xf>
    <xf numFmtId="0" fontId="15" fillId="0" borderId="38" xfId="33" applyFont="1" applyBorder="1" applyAlignment="1">
      <alignment horizontal="center" vertical="center"/>
    </xf>
    <xf numFmtId="0" fontId="15" fillId="0" borderId="36" xfId="33" applyFont="1" applyBorder="1" applyAlignment="1">
      <alignment horizontal="center" vertical="center"/>
    </xf>
    <xf numFmtId="0" fontId="14" fillId="0" borderId="95" xfId="33" applyFont="1" applyFill="1" applyBorder="1" applyAlignment="1">
      <alignment horizontal="center" vertical="center"/>
    </xf>
    <xf numFmtId="0" fontId="14" fillId="0" borderId="40" xfId="33" applyFont="1" applyBorder="1" applyAlignment="1">
      <alignment horizontal="center" vertical="center"/>
    </xf>
    <xf numFmtId="0" fontId="14" fillId="0" borderId="36" xfId="33" applyFont="1" applyBorder="1" applyAlignment="1">
      <alignment horizontal="center" vertical="center"/>
    </xf>
    <xf numFmtId="0" fontId="5" fillId="0" borderId="23" xfId="33" applyFont="1" applyBorder="1" applyAlignment="1">
      <alignment horizontal="center" vertical="center"/>
    </xf>
    <xf numFmtId="0" fontId="14" fillId="0" borderId="48" xfId="33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3" xfId="33" applyFont="1" applyBorder="1" applyAlignment="1">
      <alignment horizontal="center" vertical="center"/>
    </xf>
    <xf numFmtId="0" fontId="14" fillId="0" borderId="41" xfId="33" applyFont="1" applyBorder="1" applyAlignment="1">
      <alignment wrapText="1"/>
    </xf>
    <xf numFmtId="0" fontId="14" fillId="0" borderId="0" xfId="33" applyFont="1"/>
    <xf numFmtId="0" fontId="15" fillId="0" borderId="0" xfId="33" applyFont="1"/>
    <xf numFmtId="0" fontId="97" fillId="0" borderId="0" xfId="33" applyFont="1"/>
    <xf numFmtId="0" fontId="19" fillId="0" borderId="73" xfId="33" applyFont="1" applyBorder="1" applyAlignment="1">
      <alignment horizontal="center"/>
    </xf>
    <xf numFmtId="0" fontId="15" fillId="0" borderId="45" xfId="33" applyFont="1" applyBorder="1" applyAlignment="1">
      <alignment horizontal="center" vertical="center"/>
    </xf>
    <xf numFmtId="0" fontId="15" fillId="0" borderId="26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14" fillId="0" borderId="44" xfId="33" applyFont="1" applyBorder="1" applyAlignment="1">
      <alignment horizontal="center" vertical="center" wrapText="1"/>
    </xf>
    <xf numFmtId="0" fontId="14" fillId="0" borderId="13" xfId="33" applyFont="1" applyBorder="1" applyAlignment="1">
      <alignment horizontal="center" vertical="center"/>
    </xf>
    <xf numFmtId="0" fontId="14" fillId="0" borderId="85" xfId="33" applyFont="1" applyBorder="1" applyAlignment="1">
      <alignment horizontal="center" vertical="center"/>
    </xf>
    <xf numFmtId="0" fontId="15" fillId="0" borderId="0" xfId="33" applyFont="1" applyBorder="1" applyAlignment="1">
      <alignment vertical="center"/>
    </xf>
    <xf numFmtId="0" fontId="15" fillId="0" borderId="0" xfId="33" applyFont="1" applyBorder="1" applyAlignment="1"/>
    <xf numFmtId="0" fontId="98" fillId="0" borderId="0" xfId="33" applyFont="1" applyBorder="1" applyAlignment="1"/>
    <xf numFmtId="0" fontId="15" fillId="0" borderId="5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3" fillId="0" borderId="18" xfId="0" applyFont="1" applyBorder="1"/>
    <xf numFmtId="0" fontId="14" fillId="0" borderId="42" xfId="0" applyFont="1" applyBorder="1" applyAlignment="1">
      <alignment horizontal="left"/>
    </xf>
    <xf numFmtId="0" fontId="3" fillId="0" borderId="75" xfId="0" applyFont="1" applyBorder="1"/>
    <xf numFmtId="0" fontId="14" fillId="0" borderId="52" xfId="0" applyFont="1" applyBorder="1" applyAlignment="1">
      <alignment horizontal="left"/>
    </xf>
    <xf numFmtId="0" fontId="3" fillId="0" borderId="66" xfId="0" applyFont="1" applyBorder="1"/>
    <xf numFmtId="0" fontId="15" fillId="0" borderId="36" xfId="0" applyFont="1" applyBorder="1" applyAlignment="1">
      <alignment horizontal="left"/>
    </xf>
    <xf numFmtId="0" fontId="14" fillId="0" borderId="70" xfId="0" applyFont="1" applyBorder="1"/>
    <xf numFmtId="0" fontId="15" fillId="0" borderId="0" xfId="0" applyFont="1" applyBorder="1" applyAlignment="1">
      <alignment horizontal="right"/>
    </xf>
    <xf numFmtId="0" fontId="15" fillId="0" borderId="47" xfId="0" applyFont="1" applyBorder="1"/>
    <xf numFmtId="0" fontId="15" fillId="0" borderId="47" xfId="0" applyFont="1" applyBorder="1" applyAlignment="1">
      <alignment horizontal="center" wrapText="1"/>
    </xf>
    <xf numFmtId="0" fontId="15" fillId="0" borderId="70" xfId="0" applyFont="1" applyFill="1" applyBorder="1"/>
    <xf numFmtId="0" fontId="3" fillId="0" borderId="19" xfId="0" applyFont="1" applyBorder="1"/>
    <xf numFmtId="0" fontId="14" fillId="24" borderId="0" xfId="0" applyFont="1" applyFill="1" applyBorder="1" applyAlignment="1">
      <alignment horizontal="left"/>
    </xf>
    <xf numFmtId="0" fontId="15" fillId="0" borderId="45" xfId="0" applyFont="1" applyBorder="1"/>
    <xf numFmtId="0" fontId="15" fillId="0" borderId="76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99" fillId="0" borderId="41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4" fillId="0" borderId="38" xfId="43" applyFont="1" applyBorder="1" applyAlignment="1">
      <alignment horizontal="left"/>
    </xf>
    <xf numFmtId="0" fontId="14" fillId="0" borderId="11" xfId="43" applyFont="1" applyBorder="1" applyAlignment="1">
      <alignment horizontal="left"/>
    </xf>
    <xf numFmtId="0" fontId="14" fillId="0" borderId="35" xfId="0" applyFont="1" applyBorder="1"/>
    <xf numFmtId="0" fontId="14" fillId="0" borderId="15" xfId="0" applyFont="1" applyBorder="1"/>
    <xf numFmtId="0" fontId="14" fillId="0" borderId="56" xfId="0" applyFont="1" applyBorder="1"/>
    <xf numFmtId="0" fontId="14" fillId="0" borderId="49" xfId="0" applyFont="1" applyBorder="1"/>
    <xf numFmtId="0" fontId="14" fillId="0" borderId="20" xfId="0" applyFont="1" applyBorder="1"/>
    <xf numFmtId="0" fontId="15" fillId="0" borderId="53" xfId="43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43" applyFont="1" applyBorder="1" applyAlignment="1">
      <alignment horizontal="left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4" fillId="0" borderId="10" xfId="43" applyFont="1" applyBorder="1" applyAlignment="1">
      <alignment wrapText="1"/>
    </xf>
    <xf numFmtId="0" fontId="5" fillId="0" borderId="0" xfId="33" applyFont="1" applyFill="1"/>
    <xf numFmtId="0" fontId="15" fillId="0" borderId="13" xfId="33" applyFont="1" applyFill="1" applyBorder="1"/>
    <xf numFmtId="0" fontId="15" fillId="0" borderId="35" xfId="45" applyFont="1" applyFill="1" applyBorder="1" applyAlignment="1">
      <alignment horizontal="center"/>
    </xf>
    <xf numFmtId="0" fontId="15" fillId="0" borderId="41" xfId="45" applyFont="1" applyFill="1" applyBorder="1" applyAlignment="1">
      <alignment horizontal="center"/>
    </xf>
    <xf numFmtId="0" fontId="15" fillId="0" borderId="45" xfId="45" applyFont="1" applyFill="1" applyBorder="1" applyAlignment="1">
      <alignment horizontal="center"/>
    </xf>
    <xf numFmtId="0" fontId="14" fillId="0" borderId="45" xfId="33" applyFont="1" applyFill="1" applyBorder="1"/>
    <xf numFmtId="0" fontId="14" fillId="0" borderId="71" xfId="61" applyFont="1" applyFill="1" applyBorder="1"/>
    <xf numFmtId="0" fontId="14" fillId="0" borderId="15" xfId="33" applyFont="1" applyFill="1" applyBorder="1" applyAlignment="1">
      <alignment horizontal="center"/>
    </xf>
    <xf numFmtId="0" fontId="14" fillId="0" borderId="49" xfId="33" applyFont="1" applyFill="1" applyBorder="1" applyAlignment="1">
      <alignment horizontal="center"/>
    </xf>
    <xf numFmtId="0" fontId="14" fillId="0" borderId="20" xfId="33" applyFont="1" applyFill="1" applyBorder="1" applyAlignment="1">
      <alignment horizontal="center"/>
    </xf>
    <xf numFmtId="0" fontId="14" fillId="0" borderId="50" xfId="61" applyFont="1" applyFill="1" applyBorder="1"/>
    <xf numFmtId="0" fontId="14" fillId="0" borderId="14" xfId="33" applyFont="1" applyFill="1" applyBorder="1" applyAlignment="1">
      <alignment horizontal="center"/>
    </xf>
    <xf numFmtId="0" fontId="14" fillId="0" borderId="12" xfId="33" applyFont="1" applyFill="1" applyBorder="1" applyAlignment="1">
      <alignment horizontal="center"/>
    </xf>
    <xf numFmtId="0" fontId="14" fillId="0" borderId="18" xfId="33" applyFont="1" applyFill="1" applyBorder="1" applyAlignment="1">
      <alignment horizontal="center"/>
    </xf>
    <xf numFmtId="0" fontId="15" fillId="0" borderId="50" xfId="33" applyFont="1" applyFill="1" applyBorder="1" applyAlignment="1">
      <alignment wrapText="1"/>
    </xf>
    <xf numFmtId="0" fontId="15" fillId="0" borderId="70" xfId="33" applyFont="1" applyFill="1" applyBorder="1" applyAlignment="1">
      <alignment wrapText="1"/>
    </xf>
    <xf numFmtId="0" fontId="14" fillId="0" borderId="16" xfId="33" applyFont="1" applyFill="1" applyBorder="1" applyAlignment="1">
      <alignment horizontal="center"/>
    </xf>
    <xf numFmtId="0" fontId="14" fillId="0" borderId="39" xfId="33" applyFont="1" applyFill="1" applyBorder="1" applyAlignment="1">
      <alignment horizontal="center"/>
    </xf>
    <xf numFmtId="0" fontId="14" fillId="0" borderId="19" xfId="33" applyFont="1" applyFill="1" applyBorder="1" applyAlignment="1">
      <alignment horizontal="center"/>
    </xf>
    <xf numFmtId="0" fontId="15" fillId="0" borderId="23" xfId="33" applyFont="1" applyFill="1" applyBorder="1"/>
    <xf numFmtId="0" fontId="15" fillId="0" borderId="42" xfId="33" applyFont="1" applyFill="1" applyBorder="1" applyAlignment="1">
      <alignment horizontal="center"/>
    </xf>
    <xf numFmtId="0" fontId="19" fillId="0" borderId="0" xfId="33" applyFont="1" applyFill="1"/>
    <xf numFmtId="0" fontId="15" fillId="0" borderId="46" xfId="33" applyFont="1" applyFill="1" applyBorder="1" applyAlignment="1">
      <alignment horizontal="center"/>
    </xf>
    <xf numFmtId="0" fontId="14" fillId="0" borderId="44" xfId="33" applyFont="1" applyFill="1" applyBorder="1" applyAlignment="1">
      <alignment horizontal="center"/>
    </xf>
    <xf numFmtId="0" fontId="14" fillId="0" borderId="11" xfId="61" applyFont="1" applyFill="1" applyBorder="1"/>
    <xf numFmtId="0" fontId="14" fillId="0" borderId="63" xfId="33" applyFont="1" applyFill="1" applyBorder="1" applyAlignment="1">
      <alignment horizontal="center"/>
    </xf>
    <xf numFmtId="0" fontId="14" fillId="0" borderId="64" xfId="33" applyFont="1" applyFill="1" applyBorder="1" applyAlignment="1">
      <alignment horizontal="center"/>
    </xf>
    <xf numFmtId="0" fontId="14" fillId="0" borderId="66" xfId="33" applyFont="1" applyFill="1" applyBorder="1" applyAlignment="1">
      <alignment horizontal="center"/>
    </xf>
    <xf numFmtId="0" fontId="14" fillId="0" borderId="10" xfId="61" applyFont="1" applyFill="1" applyBorder="1"/>
    <xf numFmtId="0" fontId="14" fillId="0" borderId="17" xfId="61" applyFont="1" applyFill="1" applyBorder="1"/>
    <xf numFmtId="0" fontId="15" fillId="0" borderId="25" xfId="33" applyFont="1" applyFill="1" applyBorder="1" applyAlignment="1">
      <alignment horizontal="center"/>
    </xf>
    <xf numFmtId="0" fontId="15" fillId="0" borderId="35" xfId="33" applyFont="1" applyFill="1" applyBorder="1" applyAlignment="1">
      <alignment horizontal="center"/>
    </xf>
    <xf numFmtId="0" fontId="15" fillId="0" borderId="41" xfId="33" applyFont="1" applyFill="1" applyBorder="1" applyAlignment="1">
      <alignment horizontal="center"/>
    </xf>
    <xf numFmtId="0" fontId="14" fillId="0" borderId="45" xfId="33" applyFont="1" applyFill="1" applyBorder="1" applyAlignment="1">
      <alignment horizontal="center"/>
    </xf>
    <xf numFmtId="0" fontId="14" fillId="0" borderId="50" xfId="45" applyFont="1" applyFill="1" applyBorder="1" applyAlignment="1">
      <alignment vertical="center" wrapText="1"/>
    </xf>
    <xf numFmtId="0" fontId="14" fillId="0" borderId="12" xfId="33" applyFont="1" applyFill="1" applyBorder="1"/>
    <xf numFmtId="0" fontId="14" fillId="0" borderId="70" xfId="45" applyFont="1" applyFill="1" applyBorder="1" applyAlignment="1">
      <alignment vertical="center" wrapText="1"/>
    </xf>
    <xf numFmtId="0" fontId="3" fillId="0" borderId="0" xfId="33" applyFont="1" applyFill="1" applyAlignment="1">
      <alignment vertical="center"/>
    </xf>
    <xf numFmtId="0" fontId="14" fillId="0" borderId="44" xfId="33" applyFont="1" applyFill="1" applyBorder="1" applyAlignment="1">
      <alignment horizontal="center" vertical="center"/>
    </xf>
    <xf numFmtId="0" fontId="14" fillId="0" borderId="11" xfId="33" applyFont="1" applyFill="1" applyBorder="1" applyAlignment="1">
      <alignment wrapText="1"/>
    </xf>
    <xf numFmtId="0" fontId="14" fillId="0" borderId="10" xfId="33" applyFont="1" applyFill="1" applyBorder="1" applyAlignment="1">
      <alignment horizontal="left" wrapText="1"/>
    </xf>
    <xf numFmtId="0" fontId="14" fillId="0" borderId="10" xfId="33" applyFont="1" applyFill="1" applyBorder="1" applyAlignment="1">
      <alignment vertical="center"/>
    </xf>
    <xf numFmtId="0" fontId="14" fillId="0" borderId="14" xfId="33" applyFont="1" applyFill="1" applyBorder="1" applyAlignment="1">
      <alignment horizontal="center" vertical="center"/>
    </xf>
    <xf numFmtId="0" fontId="14" fillId="0" borderId="12" xfId="33" applyFont="1" applyFill="1" applyBorder="1" applyAlignment="1">
      <alignment horizontal="center" vertical="center"/>
    </xf>
    <xf numFmtId="0" fontId="14" fillId="0" borderId="18" xfId="33" applyFont="1" applyFill="1" applyBorder="1" applyAlignment="1">
      <alignment horizontal="center" vertical="center"/>
    </xf>
    <xf numFmtId="0" fontId="15" fillId="0" borderId="10" xfId="33" applyFont="1" applyFill="1" applyBorder="1" applyAlignment="1">
      <alignment horizontal="left" wrapText="1"/>
    </xf>
    <xf numFmtId="0" fontId="15" fillId="0" borderId="17" xfId="33" applyFont="1" applyFill="1" applyBorder="1" applyAlignment="1">
      <alignment wrapText="1"/>
    </xf>
    <xf numFmtId="0" fontId="14" fillId="0" borderId="0" xfId="33" applyFont="1" applyFill="1" applyBorder="1"/>
    <xf numFmtId="0" fontId="14" fillId="0" borderId="11" xfId="33" applyFont="1" applyFill="1" applyBorder="1" applyAlignment="1">
      <alignment vertical="center"/>
    </xf>
    <xf numFmtId="0" fontId="3" fillId="0" borderId="12" xfId="33" applyFont="1" applyFill="1" applyBorder="1" applyAlignment="1">
      <alignment horizontal="center"/>
    </xf>
    <xf numFmtId="0" fontId="14" fillId="0" borderId="10" xfId="33" applyFont="1" applyFill="1" applyBorder="1" applyAlignment="1">
      <alignment wrapText="1"/>
    </xf>
    <xf numFmtId="0" fontId="15" fillId="0" borderId="17" xfId="33" applyFont="1" applyFill="1" applyBorder="1"/>
    <xf numFmtId="0" fontId="14" fillId="0" borderId="56" xfId="33" applyFont="1" applyFill="1" applyBorder="1" applyAlignment="1">
      <alignment horizontal="center"/>
    </xf>
    <xf numFmtId="0" fontId="14" fillId="0" borderId="0" xfId="33" applyFont="1" applyFill="1" applyBorder="1" applyAlignment="1">
      <alignment horizontal="center"/>
    </xf>
    <xf numFmtId="0" fontId="14" fillId="0" borderId="55" xfId="33" applyFont="1" applyFill="1" applyBorder="1" applyAlignment="1">
      <alignment horizontal="center"/>
    </xf>
    <xf numFmtId="0" fontId="14" fillId="0" borderId="10" xfId="33" applyFont="1" applyFill="1" applyBorder="1"/>
    <xf numFmtId="0" fontId="14" fillId="0" borderId="10" xfId="33" applyFont="1" applyFill="1" applyBorder="1" applyAlignment="1">
      <alignment horizontal="left" vertical="center"/>
    </xf>
    <xf numFmtId="0" fontId="14" fillId="0" borderId="81" xfId="33" applyFont="1" applyFill="1" applyBorder="1" applyAlignment="1">
      <alignment horizontal="center"/>
    </xf>
    <xf numFmtId="0" fontId="15" fillId="0" borderId="23" xfId="36" applyFont="1" applyFill="1" applyBorder="1"/>
    <xf numFmtId="0" fontId="14" fillId="0" borderId="35" xfId="33" applyFont="1" applyFill="1" applyBorder="1" applyAlignment="1">
      <alignment horizontal="center"/>
    </xf>
    <xf numFmtId="0" fontId="14" fillId="0" borderId="41" xfId="33" applyFont="1" applyFill="1" applyBorder="1" applyAlignment="1">
      <alignment horizontal="center"/>
    </xf>
    <xf numFmtId="0" fontId="14" fillId="0" borderId="37" xfId="33" applyFont="1" applyFill="1" applyBorder="1" applyAlignment="1">
      <alignment wrapText="1"/>
    </xf>
    <xf numFmtId="0" fontId="14" fillId="0" borderId="13" xfId="33" applyFont="1" applyFill="1" applyBorder="1" applyAlignment="1">
      <alignment horizontal="center"/>
    </xf>
    <xf numFmtId="0" fontId="14" fillId="0" borderId="71" xfId="33" applyFont="1" applyFill="1" applyBorder="1" applyAlignment="1">
      <alignment wrapText="1"/>
    </xf>
    <xf numFmtId="0" fontId="14" fillId="0" borderId="50" xfId="33" applyFont="1" applyFill="1" applyBorder="1" applyAlignment="1">
      <alignment wrapText="1"/>
    </xf>
    <xf numFmtId="0" fontId="14" fillId="0" borderId="50" xfId="33" applyFont="1" applyFill="1" applyBorder="1"/>
    <xf numFmtId="0" fontId="14" fillId="0" borderId="54" xfId="33" applyFont="1" applyFill="1" applyBorder="1" applyAlignment="1">
      <alignment wrapText="1"/>
    </xf>
    <xf numFmtId="0" fontId="14" fillId="0" borderId="70" xfId="33" applyFont="1" applyFill="1" applyBorder="1"/>
    <xf numFmtId="0" fontId="14" fillId="0" borderId="23" xfId="33" applyFont="1" applyFill="1" applyBorder="1" applyAlignment="1">
      <alignment horizontal="center"/>
    </xf>
    <xf numFmtId="0" fontId="14" fillId="0" borderId="46" xfId="33" applyFont="1" applyFill="1" applyBorder="1" applyAlignment="1">
      <alignment horizontal="center"/>
    </xf>
    <xf numFmtId="0" fontId="15" fillId="0" borderId="10" xfId="33" applyFont="1" applyFill="1" applyBorder="1"/>
    <xf numFmtId="0" fontId="15" fillId="0" borderId="47" xfId="33" applyFont="1" applyFill="1" applyBorder="1" applyAlignment="1">
      <alignment wrapText="1"/>
    </xf>
    <xf numFmtId="0" fontId="14" fillId="0" borderId="62" xfId="33" applyFont="1" applyFill="1" applyBorder="1" applyAlignment="1">
      <alignment horizontal="center"/>
    </xf>
    <xf numFmtId="0" fontId="14" fillId="0" borderId="82" xfId="33" applyFont="1" applyFill="1" applyBorder="1" applyAlignment="1">
      <alignment horizontal="center"/>
    </xf>
    <xf numFmtId="0" fontId="14" fillId="0" borderId="90" xfId="33" applyFont="1" applyFill="1" applyBorder="1" applyAlignment="1">
      <alignment horizontal="center"/>
    </xf>
    <xf numFmtId="0" fontId="14" fillId="0" borderId="80" xfId="33" applyFont="1" applyFill="1" applyBorder="1" applyAlignment="1">
      <alignment horizontal="center"/>
    </xf>
    <xf numFmtId="0" fontId="14" fillId="0" borderId="17" xfId="33" applyFont="1" applyFill="1" applyBorder="1" applyAlignment="1">
      <alignment wrapText="1"/>
    </xf>
    <xf numFmtId="0" fontId="15" fillId="0" borderId="36" xfId="33" applyFont="1" applyFill="1" applyBorder="1"/>
    <xf numFmtId="0" fontId="14" fillId="0" borderId="78" xfId="33" applyFont="1" applyFill="1" applyBorder="1" applyAlignment="1">
      <alignment horizontal="center"/>
    </xf>
    <xf numFmtId="0" fontId="14" fillId="0" borderId="43" xfId="33" applyFont="1" applyFill="1" applyBorder="1" applyAlignment="1">
      <alignment horizontal="center"/>
    </xf>
    <xf numFmtId="0" fontId="14" fillId="0" borderId="79" xfId="33" applyFont="1" applyFill="1" applyBorder="1" applyAlignment="1">
      <alignment horizontal="center"/>
    </xf>
    <xf numFmtId="0" fontId="15" fillId="0" borderId="36" xfId="33" applyFont="1" applyFill="1" applyBorder="1" applyAlignment="1">
      <alignment horizontal="center"/>
    </xf>
    <xf numFmtId="0" fontId="15" fillId="0" borderId="0" xfId="33" applyFont="1" applyFill="1" applyBorder="1"/>
    <xf numFmtId="0" fontId="99" fillId="0" borderId="0" xfId="33" applyFont="1" applyFill="1" applyBorder="1" applyAlignment="1">
      <alignment horizontal="center"/>
    </xf>
    <xf numFmtId="0" fontId="14" fillId="0" borderId="0" xfId="33" applyFont="1" applyFill="1"/>
    <xf numFmtId="0" fontId="5" fillId="0" borderId="0" xfId="33" applyFont="1" applyFill="1" applyBorder="1"/>
    <xf numFmtId="0" fontId="14" fillId="0" borderId="0" xfId="33" applyFont="1" applyFill="1" applyBorder="1" applyAlignment="1">
      <alignment horizontal="left" wrapText="1"/>
    </xf>
    <xf numFmtId="0" fontId="5" fillId="0" borderId="0" xfId="45" applyFont="1" applyFill="1" applyBorder="1" applyAlignment="1">
      <alignment horizontal="center"/>
    </xf>
    <xf numFmtId="0" fontId="9" fillId="0" borderId="0" xfId="33" applyFont="1" applyFill="1"/>
    <xf numFmtId="0" fontId="15" fillId="0" borderId="23" xfId="45" applyFont="1" applyFill="1" applyBorder="1" applyAlignment="1">
      <alignment vertical="center"/>
    </xf>
    <xf numFmtId="0" fontId="14" fillId="0" borderId="44" xfId="33" applyFont="1" applyFill="1" applyBorder="1" applyAlignment="1">
      <alignment vertical="center"/>
    </xf>
    <xf numFmtId="0" fontId="15" fillId="0" borderId="23" xfId="45" applyFont="1" applyFill="1" applyBorder="1" applyAlignment="1"/>
    <xf numFmtId="0" fontId="15" fillId="0" borderId="44" xfId="45" applyFont="1" applyFill="1" applyBorder="1" applyAlignment="1"/>
    <xf numFmtId="0" fontId="15" fillId="0" borderId="35" xfId="45" applyFont="1" applyFill="1" applyBorder="1" applyAlignment="1"/>
    <xf numFmtId="0" fontId="15" fillId="0" borderId="45" xfId="45" applyFont="1" applyFill="1" applyBorder="1" applyAlignment="1"/>
    <xf numFmtId="0" fontId="15" fillId="0" borderId="35" xfId="45" applyFont="1" applyFill="1" applyBorder="1" applyAlignment="1">
      <alignment vertical="center"/>
    </xf>
    <xf numFmtId="0" fontId="14" fillId="0" borderId="45" xfId="33" applyFont="1" applyFill="1" applyBorder="1" applyAlignment="1">
      <alignment vertical="center"/>
    </xf>
    <xf numFmtId="0" fontId="15" fillId="0" borderId="45" xfId="45" applyFont="1" applyFill="1" applyBorder="1" applyAlignment="1">
      <alignment vertical="center"/>
    </xf>
    <xf numFmtId="0" fontId="14" fillId="0" borderId="44" xfId="33" applyFont="1" applyFill="1" applyBorder="1" applyAlignment="1"/>
    <xf numFmtId="14" fontId="14" fillId="0" borderId="0" xfId="33" applyNumberFormat="1" applyFont="1" applyFill="1" applyBorder="1" applyAlignment="1">
      <alignment wrapText="1"/>
    </xf>
    <xf numFmtId="0" fontId="14" fillId="0" borderId="0" xfId="33" applyFont="1" applyFill="1" applyBorder="1" applyAlignment="1">
      <alignment wrapText="1"/>
    </xf>
    <xf numFmtId="0" fontId="15" fillId="24" borderId="13" xfId="35" applyFont="1" applyFill="1" applyBorder="1" applyAlignment="1">
      <alignment vertical="center"/>
    </xf>
    <xf numFmtId="0" fontId="15" fillId="24" borderId="13" xfId="35" applyFont="1" applyFill="1" applyBorder="1" applyAlignment="1">
      <alignment horizontal="center"/>
    </xf>
    <xf numFmtId="0" fontId="15" fillId="24" borderId="13" xfId="38" applyFont="1" applyFill="1" applyBorder="1" applyAlignment="1">
      <alignment horizontal="center" wrapText="1"/>
    </xf>
    <xf numFmtId="0" fontId="15" fillId="0" borderId="13" xfId="35" applyFont="1" applyBorder="1"/>
    <xf numFmtId="0" fontId="15" fillId="24" borderId="41" xfId="35" applyFont="1" applyFill="1" applyBorder="1" applyAlignment="1">
      <alignment horizontal="center"/>
    </xf>
    <xf numFmtId="0" fontId="15" fillId="24" borderId="45" xfId="35" applyFont="1" applyFill="1" applyBorder="1" applyAlignment="1">
      <alignment horizontal="center"/>
    </xf>
    <xf numFmtId="0" fontId="14" fillId="24" borderId="35" xfId="35" applyFont="1" applyFill="1" applyBorder="1"/>
    <xf numFmtId="0" fontId="5" fillId="0" borderId="1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4" borderId="50" xfId="35" applyFont="1" applyFill="1" applyBorder="1"/>
    <xf numFmtId="0" fontId="5" fillId="0" borderId="14" xfId="0" applyFont="1" applyBorder="1" applyAlignment="1">
      <alignment horizontal="center"/>
    </xf>
    <xf numFmtId="0" fontId="14" fillId="24" borderId="36" xfId="35" applyFont="1" applyFill="1" applyBorder="1"/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24" borderId="13" xfId="35" applyFont="1" applyFill="1" applyBorder="1"/>
    <xf numFmtId="0" fontId="15" fillId="0" borderId="48" xfId="0" applyFont="1" applyBorder="1" applyAlignment="1">
      <alignment horizontal="center"/>
    </xf>
    <xf numFmtId="0" fontId="15" fillId="0" borderId="23" xfId="35" applyFont="1" applyBorder="1"/>
    <xf numFmtId="0" fontId="14" fillId="24" borderId="11" xfId="35" applyFont="1" applyFill="1" applyBorder="1"/>
    <xf numFmtId="0" fontId="5" fillId="0" borderId="6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14" fillId="24" borderId="10" xfId="35" applyFont="1" applyFill="1" applyBorder="1"/>
    <xf numFmtId="0" fontId="14" fillId="24" borderId="37" xfId="35" applyFont="1" applyFill="1" applyBorder="1"/>
    <xf numFmtId="0" fontId="14" fillId="24" borderId="53" xfId="35" applyFont="1" applyFill="1" applyBorder="1"/>
    <xf numFmtId="0" fontId="14" fillId="24" borderId="17" xfId="35" applyFont="1" applyFill="1" applyBorder="1"/>
    <xf numFmtId="0" fontId="15" fillId="24" borderId="23" xfId="35" applyFont="1" applyFill="1" applyBorder="1"/>
    <xf numFmtId="0" fontId="5" fillId="0" borderId="25" xfId="0" applyFont="1" applyFill="1" applyBorder="1" applyAlignment="1">
      <alignment horizontal="center"/>
    </xf>
    <xf numFmtId="0" fontId="15" fillId="0" borderId="13" xfId="43" applyFont="1" applyFill="1" applyBorder="1" applyAlignment="1">
      <alignment horizontal="left"/>
    </xf>
    <xf numFmtId="0" fontId="14" fillId="0" borderId="11" xfId="45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5" fillId="0" borderId="13" xfId="45" applyFont="1" applyFill="1" applyBorder="1" applyAlignment="1">
      <alignment horizontal="left"/>
    </xf>
    <xf numFmtId="0" fontId="15" fillId="24" borderId="47" xfId="35" applyFont="1" applyFill="1" applyBorder="1"/>
    <xf numFmtId="0" fontId="14" fillId="24" borderId="13" xfId="35" applyFont="1" applyFill="1" applyBorder="1"/>
    <xf numFmtId="0" fontId="14" fillId="24" borderId="38" xfId="35" applyFont="1" applyFill="1" applyBorder="1"/>
    <xf numFmtId="0" fontId="15" fillId="24" borderId="38" xfId="35" applyFont="1" applyFill="1" applyBorder="1"/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5" fillId="0" borderId="23" xfId="35" applyFont="1" applyFill="1" applyBorder="1"/>
    <xf numFmtId="0" fontId="15" fillId="0" borderId="62" xfId="35" applyFont="1" applyBorder="1" applyAlignment="1">
      <alignment horizontal="center"/>
    </xf>
    <xf numFmtId="0" fontId="15" fillId="0" borderId="72" xfId="35" applyFont="1" applyBorder="1" applyAlignment="1">
      <alignment horizontal="center"/>
    </xf>
    <xf numFmtId="0" fontId="14" fillId="0" borderId="0" xfId="35" applyFont="1" applyAlignment="1">
      <alignment horizontal="center"/>
    </xf>
    <xf numFmtId="0" fontId="15" fillId="24" borderId="13" xfId="0" applyFont="1" applyFill="1" applyBorder="1" applyAlignment="1">
      <alignment horizontal="left"/>
    </xf>
    <xf numFmtId="0" fontId="15" fillId="24" borderId="23" xfId="0" applyFont="1" applyFill="1" applyBorder="1"/>
    <xf numFmtId="0" fontId="15" fillId="24" borderId="23" xfId="0" applyFont="1" applyFill="1" applyBorder="1" applyAlignment="1">
      <alignment horizontal="center" wrapText="1"/>
    </xf>
    <xf numFmtId="0" fontId="15" fillId="24" borderId="92" xfId="0" applyFont="1" applyFill="1" applyBorder="1" applyAlignment="1">
      <alignment horizontal="center" wrapText="1"/>
    </xf>
    <xf numFmtId="0" fontId="14" fillId="24" borderId="71" xfId="0" applyFont="1" applyFill="1" applyBorder="1"/>
    <xf numFmtId="0" fontId="14" fillId="24" borderId="78" xfId="0" applyFont="1" applyFill="1" applyBorder="1" applyAlignment="1">
      <alignment horizontal="center" vertical="center"/>
    </xf>
    <xf numFmtId="0" fontId="14" fillId="24" borderId="50" xfId="0" applyFont="1" applyFill="1" applyBorder="1"/>
    <xf numFmtId="0" fontId="14" fillId="24" borderId="54" xfId="0" applyFont="1" applyFill="1" applyBorder="1"/>
    <xf numFmtId="0" fontId="19" fillId="24" borderId="23" xfId="0" applyFont="1" applyFill="1" applyBorder="1" applyAlignment="1">
      <alignment vertical="center" wrapText="1"/>
    </xf>
    <xf numFmtId="0" fontId="15" fillId="24" borderId="78" xfId="0" applyFont="1" applyFill="1" applyBorder="1" applyAlignment="1">
      <alignment horizontal="center" vertical="center"/>
    </xf>
    <xf numFmtId="0" fontId="14" fillId="24" borderId="52" xfId="0" applyFont="1" applyFill="1" applyBorder="1"/>
    <xf numFmtId="0" fontId="38" fillId="0" borderId="0" xfId="42" applyFont="1"/>
    <xf numFmtId="0" fontId="15" fillId="0" borderId="23" xfId="42" applyFont="1" applyBorder="1"/>
    <xf numFmtId="0" fontId="15" fillId="0" borderId="23" xfId="42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11" xfId="42" applyFont="1" applyBorder="1"/>
    <xf numFmtId="0" fontId="14" fillId="24" borderId="11" xfId="42" applyFont="1" applyFill="1" applyBorder="1" applyAlignment="1">
      <alignment horizontal="center"/>
    </xf>
    <xf numFmtId="0" fontId="14" fillId="0" borderId="11" xfId="42" applyFont="1" applyBorder="1" applyAlignment="1">
      <alignment horizontal="center"/>
    </xf>
    <xf numFmtId="0" fontId="14" fillId="0" borderId="10" xfId="42" applyFont="1" applyBorder="1"/>
    <xf numFmtId="0" fontId="14" fillId="24" borderId="10" xfId="42" applyFont="1" applyFill="1" applyBorder="1" applyAlignment="1">
      <alignment horizontal="center"/>
    </xf>
    <xf numFmtId="0" fontId="14" fillId="0" borderId="10" xfId="42" applyFont="1" applyBorder="1" applyAlignment="1">
      <alignment horizontal="center"/>
    </xf>
    <xf numFmtId="0" fontId="14" fillId="0" borderId="53" xfId="42" applyFont="1" applyBorder="1"/>
    <xf numFmtId="0" fontId="14" fillId="0" borderId="17" xfId="42" applyFont="1" applyBorder="1"/>
    <xf numFmtId="0" fontId="14" fillId="24" borderId="17" xfId="42" applyFont="1" applyFill="1" applyBorder="1" applyAlignment="1">
      <alignment horizontal="center"/>
    </xf>
    <xf numFmtId="0" fontId="14" fillId="0" borderId="17" xfId="42" applyFont="1" applyBorder="1" applyAlignment="1">
      <alignment horizontal="center"/>
    </xf>
    <xf numFmtId="0" fontId="15" fillId="0" borderId="13" xfId="42" applyFont="1" applyBorder="1"/>
    <xf numFmtId="0" fontId="14" fillId="0" borderId="45" xfId="42" applyFont="1" applyBorder="1"/>
    <xf numFmtId="0" fontId="15" fillId="0" borderId="47" xfId="42" applyFont="1" applyBorder="1" applyAlignment="1">
      <alignment horizontal="center"/>
    </xf>
    <xf numFmtId="0" fontId="14" fillId="0" borderId="35" xfId="42" applyFont="1" applyBorder="1"/>
    <xf numFmtId="0" fontId="15" fillId="0" borderId="41" xfId="42" applyFont="1" applyBorder="1" applyAlignment="1">
      <alignment horizontal="center"/>
    </xf>
    <xf numFmtId="0" fontId="15" fillId="0" borderId="45" xfId="42" applyFont="1" applyBorder="1" applyAlignment="1">
      <alignment horizontal="center"/>
    </xf>
    <xf numFmtId="0" fontId="14" fillId="24" borderId="53" xfId="42" applyFont="1" applyFill="1" applyBorder="1" applyAlignment="1">
      <alignment horizontal="center"/>
    </xf>
    <xf numFmtId="0" fontId="14" fillId="0" borderId="38" xfId="42" applyFont="1" applyBorder="1"/>
    <xf numFmtId="0" fontId="14" fillId="0" borderId="76" xfId="42" applyFont="1" applyBorder="1"/>
    <xf numFmtId="0" fontId="15" fillId="24" borderId="48" xfId="42" applyFont="1" applyFill="1" applyBorder="1" applyAlignment="1">
      <alignment horizontal="center"/>
    </xf>
    <xf numFmtId="0" fontId="15" fillId="0" borderId="48" xfId="42" applyFont="1" applyBorder="1" applyAlignment="1">
      <alignment horizontal="center"/>
    </xf>
    <xf numFmtId="0" fontId="14" fillId="0" borderId="23" xfId="42" applyFont="1" applyBorder="1"/>
    <xf numFmtId="0" fontId="15" fillId="24" borderId="46" xfId="42" applyFont="1" applyFill="1" applyBorder="1" applyAlignment="1">
      <alignment horizontal="center"/>
    </xf>
    <xf numFmtId="0" fontId="15" fillId="0" borderId="44" xfId="42" applyFont="1" applyBorder="1" applyAlignment="1">
      <alignment horizontal="center"/>
    </xf>
    <xf numFmtId="0" fontId="14" fillId="24" borderId="25" xfId="42" applyFont="1" applyFill="1" applyBorder="1" applyAlignment="1">
      <alignment horizontal="center"/>
    </xf>
    <xf numFmtId="0" fontId="14" fillId="0" borderId="38" xfId="42" applyFont="1" applyBorder="1" applyAlignment="1">
      <alignment horizontal="center"/>
    </xf>
    <xf numFmtId="0" fontId="14" fillId="0" borderId="13" xfId="42" applyFont="1" applyBorder="1"/>
    <xf numFmtId="0" fontId="15" fillId="24" borderId="13" xfId="42" applyFont="1" applyFill="1" applyBorder="1" applyAlignment="1">
      <alignment horizontal="center"/>
    </xf>
    <xf numFmtId="0" fontId="15" fillId="0" borderId="13" xfId="42" applyFont="1" applyBorder="1" applyAlignment="1">
      <alignment horizontal="center"/>
    </xf>
    <xf numFmtId="0" fontId="15" fillId="0" borderId="0" xfId="42" applyFont="1" applyBorder="1" applyAlignment="1">
      <alignment horizontal="center"/>
    </xf>
    <xf numFmtId="0" fontId="15" fillId="24" borderId="0" xfId="42" applyFont="1" applyFill="1" applyBorder="1" applyAlignment="1">
      <alignment horizontal="center"/>
    </xf>
    <xf numFmtId="0" fontId="15" fillId="0" borderId="0" xfId="42" applyFont="1" applyBorder="1"/>
    <xf numFmtId="0" fontId="14" fillId="0" borderId="0" xfId="42" applyFont="1" applyBorder="1"/>
    <xf numFmtId="0" fontId="15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8" xfId="42" applyFont="1" applyBorder="1" applyAlignment="1">
      <alignment horizontal="left" vertical="center"/>
    </xf>
    <xf numFmtId="0" fontId="14" fillId="0" borderId="48" xfId="42" applyFont="1" applyBorder="1"/>
    <xf numFmtId="0" fontId="14" fillId="24" borderId="14" xfId="42" applyFont="1" applyFill="1" applyBorder="1" applyAlignment="1">
      <alignment horizontal="center"/>
    </xf>
    <xf numFmtId="0" fontId="14" fillId="24" borderId="59" xfId="42" applyFont="1" applyFill="1" applyBorder="1" applyAlignment="1">
      <alignment horizontal="center"/>
    </xf>
    <xf numFmtId="0" fontId="14" fillId="0" borderId="10" xfId="42" applyFont="1" applyBorder="1" applyAlignment="1">
      <alignment horizontal="center" vertical="center"/>
    </xf>
    <xf numFmtId="0" fontId="14" fillId="24" borderId="16" xfId="42" applyFont="1" applyFill="1" applyBorder="1" applyAlignment="1">
      <alignment horizontal="center"/>
    </xf>
    <xf numFmtId="0" fontId="14" fillId="24" borderId="60" xfId="42" applyFont="1" applyFill="1" applyBorder="1" applyAlignment="1">
      <alignment horizontal="center"/>
    </xf>
    <xf numFmtId="0" fontId="15" fillId="24" borderId="61" xfId="42" applyFont="1" applyFill="1" applyBorder="1" applyAlignment="1">
      <alignment horizontal="center"/>
    </xf>
    <xf numFmtId="0" fontId="15" fillId="24" borderId="97" xfId="42" applyFont="1" applyFill="1" applyBorder="1" applyAlignment="1">
      <alignment horizontal="center"/>
    </xf>
    <xf numFmtId="0" fontId="14" fillId="24" borderId="80" xfId="42" applyFont="1" applyFill="1" applyBorder="1" applyAlignment="1">
      <alignment horizontal="center"/>
    </xf>
    <xf numFmtId="0" fontId="14" fillId="24" borderId="91" xfId="42" applyFont="1" applyFill="1" applyBorder="1" applyAlignment="1">
      <alignment horizontal="center"/>
    </xf>
    <xf numFmtId="0" fontId="14" fillId="0" borderId="53" xfId="42" applyFont="1" applyBorder="1" applyAlignment="1">
      <alignment horizontal="center"/>
    </xf>
    <xf numFmtId="0" fontId="14" fillId="24" borderId="55" xfId="42" applyFont="1" applyFill="1" applyBorder="1" applyAlignment="1">
      <alignment horizontal="center"/>
    </xf>
    <xf numFmtId="0" fontId="14" fillId="24" borderId="24" xfId="42" applyFont="1" applyFill="1" applyBorder="1" applyAlignment="1">
      <alignment horizontal="center"/>
    </xf>
    <xf numFmtId="0" fontId="14" fillId="0" borderId="54" xfId="42" applyFont="1" applyBorder="1"/>
    <xf numFmtId="0" fontId="14" fillId="0" borderId="52" xfId="42" applyFont="1" applyBorder="1"/>
    <xf numFmtId="0" fontId="14" fillId="0" borderId="55" xfId="42" applyFont="1" applyBorder="1" applyAlignment="1">
      <alignment horizontal="center"/>
    </xf>
    <xf numFmtId="0" fontId="14" fillId="0" borderId="24" xfId="42" applyFont="1" applyBorder="1" applyAlignment="1">
      <alignment horizontal="center"/>
    </xf>
    <xf numFmtId="0" fontId="14" fillId="0" borderId="50" xfId="42" applyFont="1" applyBorder="1"/>
    <xf numFmtId="0" fontId="14" fillId="0" borderId="37" xfId="42" applyFont="1" applyBorder="1"/>
    <xf numFmtId="0" fontId="14" fillId="24" borderId="77" xfId="42" applyFont="1" applyFill="1" applyBorder="1" applyAlignment="1">
      <alignment horizontal="center"/>
    </xf>
    <xf numFmtId="0" fontId="14" fillId="24" borderId="21" xfId="42" applyFont="1" applyFill="1" applyBorder="1" applyAlignment="1">
      <alignment horizontal="center"/>
    </xf>
    <xf numFmtId="0" fontId="14" fillId="0" borderId="37" xfId="42" applyFont="1" applyBorder="1" applyAlignment="1">
      <alignment horizontal="center"/>
    </xf>
    <xf numFmtId="0" fontId="14" fillId="0" borderId="44" xfId="42" applyFont="1" applyBorder="1"/>
    <xf numFmtId="0" fontId="15" fillId="0" borderId="62" xfId="42" applyFont="1" applyBorder="1" applyAlignment="1">
      <alignment horizontal="center"/>
    </xf>
    <xf numFmtId="0" fontId="14" fillId="0" borderId="40" xfId="42" applyFont="1" applyBorder="1"/>
    <xf numFmtId="0" fontId="15" fillId="24" borderId="72" xfId="42" applyFont="1" applyFill="1" applyBorder="1" applyAlignment="1">
      <alignment horizontal="center"/>
    </xf>
    <xf numFmtId="0" fontId="15" fillId="24" borderId="40" xfId="42" applyFont="1" applyFill="1" applyBorder="1" applyAlignment="1">
      <alignment horizontal="center"/>
    </xf>
    <xf numFmtId="0" fontId="14" fillId="0" borderId="0" xfId="42" applyFont="1"/>
    <xf numFmtId="0" fontId="15" fillId="24" borderId="13" xfId="0" applyFont="1" applyFill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4" fillId="0" borderId="58" xfId="45" applyFont="1" applyBorder="1" applyAlignment="1">
      <alignment horizontal="center"/>
    </xf>
    <xf numFmtId="0" fontId="14" fillId="0" borderId="59" xfId="45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60" xfId="45" applyFont="1" applyBorder="1" applyAlignment="1">
      <alignment horizontal="center"/>
    </xf>
    <xf numFmtId="0" fontId="15" fillId="0" borderId="44" xfId="45" applyFont="1" applyBorder="1" applyAlignment="1">
      <alignment horizontal="center"/>
    </xf>
    <xf numFmtId="0" fontId="14" fillId="0" borderId="13" xfId="35" applyFont="1" applyBorder="1"/>
    <xf numFmtId="0" fontId="14" fillId="0" borderId="13" xfId="35" applyFont="1" applyBorder="1" applyAlignment="1">
      <alignment horizontal="center"/>
    </xf>
    <xf numFmtId="0" fontId="15" fillId="0" borderId="13" xfId="35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2" fontId="14" fillId="0" borderId="24" xfId="0" applyNumberFormat="1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95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94" xfId="0" applyFont="1" applyBorder="1" applyAlignment="1">
      <alignment horizontal="center" wrapText="1"/>
    </xf>
    <xf numFmtId="2" fontId="14" fillId="0" borderId="50" xfId="0" applyNumberFormat="1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5" fillId="0" borderId="61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73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93" xfId="0" applyNumberFormat="1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4" xfId="0" applyNumberFormat="1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94" xfId="0" applyNumberFormat="1" applyFont="1" applyBorder="1" applyAlignment="1">
      <alignment horizontal="center" wrapText="1"/>
    </xf>
    <xf numFmtId="0" fontId="14" fillId="0" borderId="77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7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46" xfId="0" applyNumberFormat="1" applyFont="1" applyFill="1" applyBorder="1" applyAlignment="1">
      <alignment horizontal="center" wrapText="1"/>
    </xf>
    <xf numFmtId="0" fontId="14" fillId="0" borderId="73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NumberFormat="1" applyFont="1" applyBorder="1" applyAlignment="1">
      <alignment horizontal="center" wrapText="1"/>
    </xf>
    <xf numFmtId="0" fontId="15" fillId="0" borderId="62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91" xfId="0" applyNumberFormat="1" applyFont="1" applyBorder="1" applyAlignment="1">
      <alignment horizontal="center" wrapText="1"/>
    </xf>
    <xf numFmtId="0" fontId="14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4" fillId="0" borderId="81" xfId="0" applyNumberFormat="1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0" fontId="14" fillId="0" borderId="42" xfId="45" applyFont="1" applyBorder="1" applyAlignment="1">
      <alignment horizontal="center" wrapText="1"/>
    </xf>
    <xf numFmtId="0" fontId="14" fillId="0" borderId="67" xfId="45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93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76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5" fillId="0" borderId="72" xfId="0" applyFont="1" applyBorder="1" applyAlignment="1">
      <alignment horizontal="center" wrapText="1"/>
    </xf>
    <xf numFmtId="0" fontId="15" fillId="0" borderId="13" xfId="45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41" fillId="0" borderId="52" xfId="0" applyFont="1" applyFill="1" applyBorder="1" applyAlignment="1">
      <alignment wrapText="1"/>
    </xf>
    <xf numFmtId="0" fontId="53" fillId="0" borderId="65" xfId="0" applyFont="1" applyBorder="1" applyAlignment="1">
      <alignment horizontal="center"/>
    </xf>
    <xf numFmtId="0" fontId="35" fillId="24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31" fillId="0" borderId="24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62" xfId="0" applyFont="1" applyBorder="1" applyAlignment="1">
      <alignment horizontal="center"/>
    </xf>
    <xf numFmtId="0" fontId="41" fillId="24" borderId="47" xfId="33" applyFont="1" applyFill="1" applyBorder="1" applyAlignment="1">
      <alignment horizontal="center" vertical="center" wrapText="1"/>
    </xf>
    <xf numFmtId="0" fontId="72" fillId="0" borderId="0" xfId="0" applyFont="1" applyFill="1" applyBorder="1"/>
    <xf numFmtId="0" fontId="14" fillId="0" borderId="93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25" xfId="0" applyFont="1" applyBorder="1"/>
    <xf numFmtId="0" fontId="14" fillId="0" borderId="24" xfId="0" applyNumberFormat="1" applyFont="1" applyBorder="1" applyAlignment="1">
      <alignment horizontal="center"/>
    </xf>
    <xf numFmtId="0" fontId="14" fillId="0" borderId="54" xfId="0" applyFont="1" applyBorder="1"/>
    <xf numFmtId="0" fontId="14" fillId="0" borderId="21" xfId="0" applyNumberFormat="1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52" xfId="0" applyFont="1" applyBorder="1"/>
    <xf numFmtId="0" fontId="14" fillId="0" borderId="91" xfId="0" applyNumberFormat="1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94" xfId="0" applyNumberFormat="1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4" fillId="24" borderId="50" xfId="0" applyFont="1" applyFill="1" applyBorder="1" applyAlignment="1">
      <alignment vertical="center" wrapText="1"/>
    </xf>
    <xf numFmtId="0" fontId="14" fillId="24" borderId="54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0" fontId="15" fillId="0" borderId="35" xfId="0" applyFont="1" applyBorder="1"/>
    <xf numFmtId="1" fontId="15" fillId="0" borderId="13" xfId="0" applyNumberFormat="1" applyFont="1" applyBorder="1" applyAlignment="1">
      <alignment horizontal="center" wrapText="1"/>
    </xf>
    <xf numFmtId="0" fontId="15" fillId="24" borderId="23" xfId="0" applyFont="1" applyFill="1" applyBorder="1" applyAlignment="1">
      <alignment vertical="center" wrapText="1"/>
    </xf>
    <xf numFmtId="0" fontId="100" fillId="0" borderId="13" xfId="0" applyFont="1" applyBorder="1" applyAlignment="1">
      <alignment horizontal="center"/>
    </xf>
    <xf numFmtId="0" fontId="100" fillId="0" borderId="41" xfId="0" applyFont="1" applyBorder="1" applyAlignment="1">
      <alignment horizontal="center"/>
    </xf>
    <xf numFmtId="0" fontId="100" fillId="0" borderId="46" xfId="0" applyFont="1" applyBorder="1" applyAlignment="1">
      <alignment horizontal="center"/>
    </xf>
    <xf numFmtId="1" fontId="15" fillId="24" borderId="38" xfId="0" applyNumberFormat="1" applyFont="1" applyFill="1" applyBorder="1" applyAlignment="1">
      <alignment horizontal="center" wrapText="1"/>
    </xf>
    <xf numFmtId="2" fontId="14" fillId="0" borderId="13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41" fillId="24" borderId="38" xfId="33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41" fillId="24" borderId="47" xfId="33" applyFont="1" applyFill="1" applyBorder="1" applyAlignment="1">
      <alignment vertical="center" wrapText="1"/>
    </xf>
    <xf numFmtId="0" fontId="41" fillId="24" borderId="12" xfId="33" applyFont="1" applyFill="1" applyBorder="1" applyAlignment="1">
      <alignment vertical="center" wrapText="1"/>
    </xf>
    <xf numFmtId="0" fontId="41" fillId="24" borderId="12" xfId="33" applyFont="1" applyFill="1" applyBorder="1" applyAlignment="1">
      <alignment horizontal="center" vertical="center" wrapText="1"/>
    </xf>
    <xf numFmtId="0" fontId="41" fillId="24" borderId="36" xfId="33" applyFont="1" applyFill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1" fillId="24" borderId="11" xfId="33" applyFont="1" applyFill="1" applyBorder="1" applyAlignment="1">
      <alignment horizontal="center" vertical="center" wrapText="1"/>
    </xf>
    <xf numFmtId="0" fontId="41" fillId="0" borderId="12" xfId="45" applyFont="1" applyFill="1" applyBorder="1" applyAlignment="1">
      <alignment horizontal="center" vertical="center" wrapText="1"/>
    </xf>
    <xf numFmtId="0" fontId="53" fillId="0" borderId="18" xfId="45" applyFont="1" applyFill="1" applyBorder="1" applyAlignment="1">
      <alignment horizontal="center"/>
    </xf>
    <xf numFmtId="0" fontId="15" fillId="24" borderId="23" xfId="38" applyFont="1" applyFill="1" applyBorder="1" applyAlignment="1">
      <alignment vertical="center"/>
    </xf>
    <xf numFmtId="0" fontId="15" fillId="24" borderId="13" xfId="38" applyFont="1" applyFill="1" applyBorder="1" applyAlignment="1">
      <alignment horizontal="center"/>
    </xf>
    <xf numFmtId="0" fontId="15" fillId="24" borderId="44" xfId="38" applyFont="1" applyFill="1" applyBorder="1" applyAlignment="1">
      <alignment horizontal="center"/>
    </xf>
    <xf numFmtId="0" fontId="15" fillId="0" borderId="13" xfId="38" applyFont="1" applyBorder="1"/>
    <xf numFmtId="0" fontId="15" fillId="24" borderId="0" xfId="38" applyFont="1" applyFill="1" applyBorder="1" applyAlignment="1">
      <alignment horizontal="center"/>
    </xf>
    <xf numFmtId="0" fontId="15" fillId="24" borderId="41" xfId="38" applyFont="1" applyFill="1" applyBorder="1" applyAlignment="1">
      <alignment horizontal="center"/>
    </xf>
    <xf numFmtId="0" fontId="15" fillId="24" borderId="45" xfId="38" applyFont="1" applyFill="1" applyBorder="1" applyAlignment="1">
      <alignment horizontal="center"/>
    </xf>
    <xf numFmtId="0" fontId="14" fillId="24" borderId="47" xfId="38" applyFont="1" applyFill="1" applyBorder="1"/>
    <xf numFmtId="0" fontId="14" fillId="0" borderId="15" xfId="33" applyFont="1" applyBorder="1" applyAlignment="1">
      <alignment horizontal="center"/>
    </xf>
    <xf numFmtId="0" fontId="14" fillId="0" borderId="49" xfId="33" applyFont="1" applyBorder="1" applyAlignment="1">
      <alignment horizontal="center"/>
    </xf>
    <xf numFmtId="0" fontId="14" fillId="0" borderId="78" xfId="33" applyFont="1" applyBorder="1" applyAlignment="1">
      <alignment horizontal="center"/>
    </xf>
    <xf numFmtId="0" fontId="14" fillId="0" borderId="11" xfId="33" applyFont="1" applyBorder="1" applyAlignment="1">
      <alignment horizontal="center"/>
    </xf>
    <xf numFmtId="0" fontId="14" fillId="24" borderId="10" xfId="38" applyFont="1" applyFill="1" applyBorder="1"/>
    <xf numFmtId="0" fontId="14" fillId="0" borderId="14" xfId="33" applyFont="1" applyBorder="1" applyAlignment="1">
      <alignment horizontal="center"/>
    </xf>
    <xf numFmtId="0" fontId="14" fillId="0" borderId="12" xfId="33" applyFont="1" applyBorder="1" applyAlignment="1">
      <alignment horizontal="center"/>
    </xf>
    <xf numFmtId="0" fontId="14" fillId="0" borderId="43" xfId="33" applyFont="1" applyBorder="1" applyAlignment="1">
      <alignment horizontal="center"/>
    </xf>
    <xf numFmtId="0" fontId="14" fillId="0" borderId="10" xfId="33" applyFont="1" applyBorder="1" applyAlignment="1">
      <alignment horizontal="center"/>
    </xf>
    <xf numFmtId="0" fontId="14" fillId="24" borderId="38" xfId="38" applyFont="1" applyFill="1" applyBorder="1"/>
    <xf numFmtId="0" fontId="14" fillId="0" borderId="16" xfId="33" applyFont="1" applyBorder="1" applyAlignment="1">
      <alignment horizontal="center"/>
    </xf>
    <xf numFmtId="0" fontId="14" fillId="0" borderId="39" xfId="33" applyFont="1" applyBorder="1" applyAlignment="1">
      <alignment horizontal="center"/>
    </xf>
    <xf numFmtId="0" fontId="14" fillId="0" borderId="79" xfId="33" applyFont="1" applyBorder="1" applyAlignment="1">
      <alignment horizontal="center"/>
    </xf>
    <xf numFmtId="0" fontId="14" fillId="0" borderId="17" xfId="33" applyFont="1" applyBorder="1" applyAlignment="1">
      <alignment horizontal="center"/>
    </xf>
    <xf numFmtId="0" fontId="15" fillId="24" borderId="13" xfId="38" applyFont="1" applyFill="1" applyBorder="1"/>
    <xf numFmtId="0" fontId="15" fillId="0" borderId="48" xfId="33" applyFont="1" applyBorder="1" applyAlignment="1">
      <alignment horizontal="center"/>
    </xf>
    <xf numFmtId="0" fontId="15" fillId="0" borderId="53" xfId="33" applyFont="1" applyBorder="1" applyAlignment="1">
      <alignment horizontal="center"/>
    </xf>
    <xf numFmtId="0" fontId="15" fillId="0" borderId="46" xfId="33" applyFont="1" applyBorder="1" applyAlignment="1">
      <alignment horizontal="center"/>
    </xf>
    <xf numFmtId="0" fontId="15" fillId="0" borderId="45" xfId="33" applyFont="1" applyBorder="1" applyAlignment="1">
      <alignment horizontal="center"/>
    </xf>
    <xf numFmtId="0" fontId="14" fillId="24" borderId="11" xfId="38" applyFont="1" applyFill="1" applyBorder="1"/>
    <xf numFmtId="0" fontId="15" fillId="0" borderId="11" xfId="33" applyFont="1" applyBorder="1" applyAlignment="1">
      <alignment horizontal="center"/>
    </xf>
    <xf numFmtId="0" fontId="15" fillId="0" borderId="10" xfId="33" applyFont="1" applyBorder="1" applyAlignment="1">
      <alignment horizontal="center"/>
    </xf>
    <xf numFmtId="0" fontId="14" fillId="24" borderId="37" xfId="38" applyFont="1" applyFill="1" applyBorder="1"/>
    <xf numFmtId="0" fontId="14" fillId="24" borderId="53" xfId="38" applyFont="1" applyFill="1" applyBorder="1"/>
    <xf numFmtId="0" fontId="14" fillId="24" borderId="17" xfId="38" applyFont="1" applyFill="1" applyBorder="1"/>
    <xf numFmtId="0" fontId="14" fillId="0" borderId="51" xfId="33" applyFont="1" applyBorder="1" applyAlignment="1">
      <alignment horizontal="center"/>
    </xf>
    <xf numFmtId="0" fontId="14" fillId="0" borderId="57" xfId="33" applyFont="1" applyBorder="1" applyAlignment="1">
      <alignment horizontal="center"/>
    </xf>
    <xf numFmtId="0" fontId="15" fillId="0" borderId="17" xfId="33" applyFont="1" applyBorder="1" applyAlignment="1">
      <alignment horizontal="center"/>
    </xf>
    <xf numFmtId="0" fontId="15" fillId="0" borderId="13" xfId="33" applyFont="1" applyBorder="1" applyAlignment="1">
      <alignment horizontal="center"/>
    </xf>
    <xf numFmtId="0" fontId="15" fillId="0" borderId="38" xfId="33" applyFont="1" applyBorder="1" applyAlignment="1">
      <alignment horizontal="center"/>
    </xf>
    <xf numFmtId="0" fontId="15" fillId="24" borderId="47" xfId="38" applyFont="1" applyFill="1" applyBorder="1"/>
    <xf numFmtId="0" fontId="5" fillId="0" borderId="0" xfId="33" applyFont="1" applyBorder="1" applyAlignment="1">
      <alignment horizontal="center"/>
    </xf>
    <xf numFmtId="0" fontId="15" fillId="24" borderId="38" xfId="38" applyFont="1" applyFill="1" applyBorder="1"/>
    <xf numFmtId="0" fontId="15" fillId="0" borderId="62" xfId="38" applyFont="1" applyBorder="1" applyAlignment="1">
      <alignment horizontal="center"/>
    </xf>
    <xf numFmtId="0" fontId="15" fillId="0" borderId="23" xfId="38" applyFont="1" applyFill="1" applyBorder="1"/>
    <xf numFmtId="0" fontId="14" fillId="0" borderId="0" xfId="38" applyFont="1" applyFill="1" applyAlignment="1">
      <alignment horizontal="center"/>
    </xf>
    <xf numFmtId="0" fontId="101" fillId="0" borderId="10" xfId="0" applyFont="1" applyFill="1" applyBorder="1" applyAlignment="1">
      <alignment vertical="center"/>
    </xf>
    <xf numFmtId="0" fontId="100" fillId="24" borderId="13" xfId="0" applyFont="1" applyFill="1" applyBorder="1" applyAlignment="1">
      <alignment horizontal="center" vertical="center" wrapText="1"/>
    </xf>
    <xf numFmtId="0" fontId="100" fillId="24" borderId="76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/>
    </xf>
    <xf numFmtId="0" fontId="100" fillId="24" borderId="47" xfId="0" applyFont="1" applyFill="1" applyBorder="1" applyAlignment="1">
      <alignment horizontal="center" vertical="center" wrapText="1"/>
    </xf>
    <xf numFmtId="0" fontId="100" fillId="24" borderId="23" xfId="0" applyFont="1" applyFill="1" applyBorder="1" applyAlignment="1">
      <alignment horizontal="left" vertical="center" wrapText="1"/>
    </xf>
    <xf numFmtId="0" fontId="15" fillId="24" borderId="23" xfId="0" applyFont="1" applyFill="1" applyBorder="1" applyAlignment="1">
      <alignment wrapText="1"/>
    </xf>
    <xf numFmtId="0" fontId="100" fillId="2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0" fillId="24" borderId="4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justify"/>
    </xf>
    <xf numFmtId="0" fontId="93" fillId="0" borderId="12" xfId="33" applyFont="1" applyFill="1" applyBorder="1" applyAlignment="1">
      <alignment horizontal="right"/>
    </xf>
    <xf numFmtId="0" fontId="14" fillId="0" borderId="12" xfId="39" applyFont="1" applyFill="1" applyBorder="1" applyAlignment="1">
      <alignment horizontal="right"/>
    </xf>
    <xf numFmtId="0" fontId="5" fillId="0" borderId="72" xfId="33" applyFont="1" applyFill="1" applyBorder="1" applyAlignment="1">
      <alignment horizontal="right"/>
    </xf>
    <xf numFmtId="0" fontId="5" fillId="0" borderId="87" xfId="33" applyFont="1" applyFill="1" applyBorder="1" applyAlignment="1">
      <alignment horizontal="right"/>
    </xf>
    <xf numFmtId="0" fontId="9" fillId="0" borderId="85" xfId="33" applyFont="1" applyFill="1" applyBorder="1" applyAlignment="1">
      <alignment horizontal="right"/>
    </xf>
    <xf numFmtId="0" fontId="9" fillId="0" borderId="84" xfId="33" applyFont="1" applyFill="1" applyBorder="1" applyAlignment="1">
      <alignment horizontal="right"/>
    </xf>
    <xf numFmtId="0" fontId="5" fillId="0" borderId="13" xfId="33" applyFont="1" applyFill="1" applyBorder="1" applyAlignment="1">
      <alignment horizontal="right"/>
    </xf>
    <xf numFmtId="0" fontId="9" fillId="0" borderId="13" xfId="33" applyFont="1" applyFill="1" applyBorder="1" applyAlignment="1">
      <alignment horizontal="right"/>
    </xf>
    <xf numFmtId="0" fontId="9" fillId="0" borderId="74" xfId="33" applyFont="1" applyFill="1" applyBorder="1" applyAlignment="1">
      <alignment horizontal="right"/>
    </xf>
    <xf numFmtId="0" fontId="9" fillId="0" borderId="51" xfId="33" applyFont="1" applyFill="1" applyBorder="1" applyAlignment="1">
      <alignment horizontal="right"/>
    </xf>
    <xf numFmtId="0" fontId="9" fillId="0" borderId="63" xfId="33" applyFont="1" applyFill="1" applyBorder="1" applyAlignment="1">
      <alignment horizontal="right"/>
    </xf>
    <xf numFmtId="0" fontId="9" fillId="0" borderId="64" xfId="33" applyFont="1" applyFill="1" applyBorder="1" applyAlignment="1">
      <alignment horizontal="right"/>
    </xf>
    <xf numFmtId="0" fontId="15" fillId="0" borderId="10" xfId="40" applyFont="1" applyFill="1" applyBorder="1"/>
    <xf numFmtId="0" fontId="15" fillId="0" borderId="13" xfId="39" applyFont="1" applyFill="1" applyBorder="1" applyAlignment="1">
      <alignment horizontal="center"/>
    </xf>
    <xf numFmtId="0" fontId="15" fillId="0" borderId="25" xfId="39" applyFont="1" applyFill="1" applyBorder="1" applyAlignment="1">
      <alignment horizontal="center"/>
    </xf>
    <xf numFmtId="0" fontId="15" fillId="0" borderId="0" xfId="39" applyFont="1" applyFill="1" applyBorder="1" applyAlignment="1">
      <alignment horizontal="center"/>
    </xf>
    <xf numFmtId="0" fontId="15" fillId="0" borderId="76" xfId="39" applyFont="1" applyFill="1" applyBorder="1" applyAlignment="1">
      <alignment horizontal="center"/>
    </xf>
    <xf numFmtId="0" fontId="15" fillId="0" borderId="17" xfId="40" applyFont="1" applyFill="1" applyBorder="1"/>
    <xf numFmtId="0" fontId="5" fillId="0" borderId="11" xfId="33" applyFont="1" applyFill="1" applyBorder="1" applyAlignment="1">
      <alignment horizontal="left" wrapText="1"/>
    </xf>
    <xf numFmtId="0" fontId="15" fillId="0" borderId="13" xfId="37" applyFont="1" applyFill="1" applyBorder="1"/>
    <xf numFmtId="0" fontId="15" fillId="0" borderId="37" xfId="40" applyFont="1" applyFill="1" applyBorder="1"/>
    <xf numFmtId="0" fontId="15" fillId="0" borderId="38" xfId="39" applyFont="1" applyFill="1" applyBorder="1"/>
    <xf numFmtId="0" fontId="15" fillId="0" borderId="11" xfId="39" applyFont="1" applyFill="1" applyBorder="1" applyAlignment="1">
      <alignment horizontal="left"/>
    </xf>
    <xf numFmtId="0" fontId="15" fillId="0" borderId="17" xfId="39" applyFont="1" applyFill="1" applyBorder="1" applyAlignment="1">
      <alignment horizontal="left"/>
    </xf>
    <xf numFmtId="0" fontId="53" fillId="0" borderId="53" xfId="0" applyFont="1" applyFill="1" applyBorder="1" applyAlignment="1">
      <alignment wrapText="1"/>
    </xf>
    <xf numFmtId="0" fontId="41" fillId="0" borderId="0" xfId="35" applyFont="1" applyFill="1" applyBorder="1"/>
    <xf numFmtId="0" fontId="41" fillId="0" borderId="0" xfId="35" applyFont="1" applyFill="1" applyBorder="1" applyAlignment="1">
      <alignment horizontal="center"/>
    </xf>
    <xf numFmtId="0" fontId="41" fillId="0" borderId="13" xfId="35" applyFont="1" applyFill="1" applyBorder="1" applyAlignment="1">
      <alignment horizontal="left"/>
    </xf>
    <xf numFmtId="0" fontId="41" fillId="0" borderId="13" xfId="35" applyFont="1" applyFill="1" applyBorder="1" applyAlignment="1">
      <alignment horizontal="center"/>
    </xf>
    <xf numFmtId="0" fontId="41" fillId="0" borderId="13" xfId="35" applyFont="1" applyFill="1" applyBorder="1"/>
    <xf numFmtId="0" fontId="41" fillId="0" borderId="37" xfId="0" applyFont="1" applyFill="1" applyBorder="1" applyAlignment="1">
      <alignment wrapText="1"/>
    </xf>
    <xf numFmtId="0" fontId="53" fillId="0" borderId="25" xfId="0" applyFont="1" applyFill="1" applyBorder="1" applyAlignment="1">
      <alignment wrapText="1"/>
    </xf>
    <xf numFmtId="0" fontId="41" fillId="0" borderId="0" xfId="0" applyFont="1" applyBorder="1" applyAlignment="1">
      <alignment horizontal="left"/>
    </xf>
    <xf numFmtId="0" fontId="41" fillId="0" borderId="37" xfId="0" applyFont="1" applyFill="1" applyBorder="1"/>
    <xf numFmtId="0" fontId="53" fillId="0" borderId="52" xfId="35" applyFont="1" applyFill="1" applyBorder="1"/>
    <xf numFmtId="0" fontId="53" fillId="0" borderId="54" xfId="45" applyFont="1" applyFill="1" applyBorder="1" applyAlignment="1">
      <alignment vertical="center" wrapText="1"/>
    </xf>
    <xf numFmtId="0" fontId="53" fillId="0" borderId="52" xfId="0" applyFont="1" applyFill="1" applyBorder="1" applyAlignment="1">
      <alignment wrapText="1"/>
    </xf>
    <xf numFmtId="0" fontId="53" fillId="0" borderId="37" xfId="35" applyFont="1" applyFill="1" applyBorder="1"/>
    <xf numFmtId="0" fontId="53" fillId="0" borderId="57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65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/>
    <xf numFmtId="0" fontId="41" fillId="0" borderId="98" xfId="0" applyFont="1" applyFill="1" applyBorder="1" applyAlignment="1">
      <alignment horizontal="left"/>
    </xf>
    <xf numFmtId="0" fontId="41" fillId="0" borderId="98" xfId="0" applyFont="1" applyFill="1" applyBorder="1" applyAlignment="1">
      <alignment horizontal="center"/>
    </xf>
    <xf numFmtId="0" fontId="102" fillId="0" borderId="50" xfId="44" applyFont="1" applyBorder="1" applyAlignment="1">
      <alignment horizontal="justify" vertical="top" wrapText="1"/>
    </xf>
    <xf numFmtId="0" fontId="102" fillId="0" borderId="50" xfId="44" applyFont="1" applyBorder="1" applyAlignment="1">
      <alignment horizontal="left" vertical="center" wrapText="1"/>
    </xf>
    <xf numFmtId="0" fontId="102" fillId="0" borderId="50" xfId="44" applyFont="1" applyBorder="1" applyAlignment="1">
      <alignment vertical="top" wrapText="1"/>
    </xf>
    <xf numFmtId="0" fontId="102" fillId="24" borderId="50" xfId="44" applyFont="1" applyFill="1" applyBorder="1" applyAlignment="1">
      <alignment horizontal="center" vertical="top" wrapText="1"/>
    </xf>
    <xf numFmtId="0" fontId="102" fillId="24" borderId="10" xfId="44" applyFont="1" applyFill="1" applyBorder="1" applyAlignment="1">
      <alignment horizontal="center" vertical="center" wrapText="1"/>
    </xf>
    <xf numFmtId="0" fontId="103" fillId="0" borderId="0" xfId="44" applyFont="1" applyBorder="1"/>
    <xf numFmtId="0" fontId="41" fillId="24" borderId="38" xfId="33" applyFont="1" applyFill="1" applyBorder="1" applyAlignment="1">
      <alignment horizontal="center" vertical="center" wrapText="1"/>
    </xf>
    <xf numFmtId="0" fontId="41" fillId="24" borderId="11" xfId="33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41" fillId="0" borderId="48" xfId="45" applyFont="1" applyFill="1" applyBorder="1" applyAlignment="1">
      <alignment vertical="center"/>
    </xf>
    <xf numFmtId="0" fontId="53" fillId="0" borderId="63" xfId="33" applyFont="1" applyFill="1" applyBorder="1" applyAlignment="1">
      <alignment horizontal="center"/>
    </xf>
    <xf numFmtId="0" fontId="53" fillId="0" borderId="64" xfId="33" applyFont="1" applyFill="1" applyBorder="1" applyAlignment="1">
      <alignment horizontal="center"/>
    </xf>
    <xf numFmtId="0" fontId="53" fillId="0" borderId="66" xfId="33" applyFont="1" applyFill="1" applyBorder="1" applyAlignment="1">
      <alignment horizontal="center"/>
    </xf>
    <xf numFmtId="0" fontId="41" fillId="0" borderId="11" xfId="33" applyFont="1" applyFill="1" applyBorder="1"/>
    <xf numFmtId="0" fontId="16" fillId="24" borderId="93" xfId="33" applyFont="1" applyFill="1" applyBorder="1"/>
    <xf numFmtId="0" fontId="41" fillId="0" borderId="13" xfId="45" applyFont="1" applyFill="1" applyBorder="1" applyAlignment="1">
      <alignment horizontal="center"/>
    </xf>
    <xf numFmtId="0" fontId="3" fillId="0" borderId="57" xfId="33" applyBorder="1"/>
    <xf numFmtId="0" fontId="53" fillId="0" borderId="74" xfId="33" applyFont="1" applyFill="1" applyBorder="1" applyAlignment="1">
      <alignment horizontal="center"/>
    </xf>
    <xf numFmtId="0" fontId="53" fillId="0" borderId="51" xfId="33" applyFont="1" applyFill="1" applyBorder="1" applyAlignment="1">
      <alignment horizontal="center"/>
    </xf>
    <xf numFmtId="0" fontId="53" fillId="0" borderId="75" xfId="33" applyFont="1" applyFill="1" applyBorder="1" applyAlignment="1">
      <alignment horizontal="center"/>
    </xf>
    <xf numFmtId="0" fontId="77" fillId="0" borderId="63" xfId="33" applyFont="1" applyBorder="1" applyAlignment="1">
      <alignment horizontal="center"/>
    </xf>
    <xf numFmtId="0" fontId="77" fillId="0" borderId="64" xfId="33" applyFont="1" applyBorder="1" applyAlignment="1">
      <alignment horizontal="center"/>
    </xf>
    <xf numFmtId="0" fontId="77" fillId="0" borderId="66" xfId="33" applyFont="1" applyBorder="1" applyAlignment="1">
      <alignment horizontal="center"/>
    </xf>
    <xf numFmtId="0" fontId="41" fillId="0" borderId="13" xfId="33" applyFont="1" applyBorder="1" applyAlignment="1">
      <alignment horizontal="left"/>
    </xf>
    <xf numFmtId="0" fontId="77" fillId="0" borderId="13" xfId="33" applyFont="1" applyBorder="1" applyAlignment="1">
      <alignment horizontal="center"/>
    </xf>
    <xf numFmtId="0" fontId="53" fillId="24" borderId="13" xfId="33" applyFont="1" applyFill="1" applyBorder="1" applyAlignment="1">
      <alignment vertical="center" wrapText="1"/>
    </xf>
    <xf numFmtId="0" fontId="53" fillId="0" borderId="13" xfId="33" applyFont="1" applyBorder="1" applyAlignment="1">
      <alignment horizontal="center"/>
    </xf>
    <xf numFmtId="0" fontId="53" fillId="24" borderId="13" xfId="33" applyFont="1" applyFill="1" applyBorder="1" applyAlignment="1">
      <alignment horizontal="center" vertical="center" wrapText="1"/>
    </xf>
    <xf numFmtId="0" fontId="53" fillId="24" borderId="13" xfId="45" applyFont="1" applyFill="1" applyBorder="1" applyAlignment="1">
      <alignment horizontal="center" vertical="center" wrapText="1"/>
    </xf>
    <xf numFmtId="0" fontId="53" fillId="0" borderId="13" xfId="45" applyFont="1" applyBorder="1" applyAlignment="1">
      <alignment horizontal="center"/>
    </xf>
    <xf numFmtId="0" fontId="53" fillId="24" borderId="13" xfId="45" applyFont="1" applyFill="1" applyBorder="1" applyAlignment="1">
      <alignment horizontal="center"/>
    </xf>
    <xf numFmtId="0" fontId="41" fillId="24" borderId="13" xfId="45" applyFont="1" applyFill="1" applyBorder="1" applyAlignment="1">
      <alignment horizontal="center" vertical="center" wrapText="1"/>
    </xf>
    <xf numFmtId="0" fontId="53" fillId="24" borderId="51" xfId="45" applyFont="1" applyFill="1" applyBorder="1" applyAlignment="1">
      <alignment horizontal="center" vertical="center" wrapText="1"/>
    </xf>
    <xf numFmtId="0" fontId="53" fillId="24" borderId="57" xfId="45" applyFont="1" applyFill="1" applyBorder="1" applyAlignment="1">
      <alignment horizontal="center" vertical="center" wrapText="1"/>
    </xf>
    <xf numFmtId="0" fontId="41" fillId="24" borderId="37" xfId="45" applyFont="1" applyFill="1" applyBorder="1" applyAlignment="1">
      <alignment horizontal="center" vertical="center" wrapText="1"/>
    </xf>
    <xf numFmtId="0" fontId="53" fillId="24" borderId="57" xfId="45" applyFont="1" applyFill="1" applyBorder="1" applyAlignment="1">
      <alignment horizontal="center"/>
    </xf>
    <xf numFmtId="0" fontId="41" fillId="0" borderId="47" xfId="45" applyFont="1" applyBorder="1" applyAlignment="1">
      <alignment horizontal="center"/>
    </xf>
    <xf numFmtId="0" fontId="41" fillId="24" borderId="38" xfId="33" applyFont="1" applyFill="1" applyBorder="1" applyAlignment="1">
      <alignment vertical="center" wrapText="1"/>
    </xf>
    <xf numFmtId="0" fontId="53" fillId="24" borderId="13" xfId="33" applyFont="1" applyFill="1" applyBorder="1" applyAlignment="1">
      <alignment horizontal="center"/>
    </xf>
    <xf numFmtId="0" fontId="14" fillId="0" borderId="37" xfId="43" applyFont="1" applyBorder="1" applyAlignment="1">
      <alignment horizontal="left" wrapText="1"/>
    </xf>
    <xf numFmtId="0" fontId="14" fillId="0" borderId="54" xfId="0" applyFont="1" applyBorder="1" applyAlignment="1">
      <alignment horizontal="center"/>
    </xf>
    <xf numFmtId="0" fontId="99" fillId="26" borderId="0" xfId="0" applyFont="1" applyFill="1" applyBorder="1" applyAlignment="1">
      <alignment horizontal="left"/>
    </xf>
    <xf numFmtId="0" fontId="53" fillId="26" borderId="0" xfId="0" applyFont="1" applyFill="1" applyAlignment="1">
      <alignment horizontal="left" vertical="center"/>
    </xf>
    <xf numFmtId="0" fontId="53" fillId="0" borderId="18" xfId="0" applyFont="1" applyFill="1" applyBorder="1" applyAlignment="1">
      <alignment horizontal="left" wrapText="1"/>
    </xf>
    <xf numFmtId="0" fontId="14" fillId="0" borderId="0" xfId="45" applyFont="1" applyFill="1" applyBorder="1" applyAlignment="1"/>
    <xf numFmtId="0" fontId="5" fillId="0" borderId="0" xfId="33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5" fillId="24" borderId="92" xfId="0" applyFont="1" applyFill="1" applyBorder="1" applyAlignment="1">
      <alignment horizontal="center" vertical="center"/>
    </xf>
    <xf numFmtId="0" fontId="15" fillId="24" borderId="9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0" fillId="0" borderId="13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7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5" fillId="24" borderId="36" xfId="45" applyFont="1" applyFill="1" applyBorder="1" applyAlignment="1">
      <alignment horizontal="center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45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/>
    </xf>
    <xf numFmtId="0" fontId="100" fillId="0" borderId="41" xfId="0" applyFont="1" applyBorder="1" applyAlignment="1">
      <alignment horizontal="center" vertical="center" wrapText="1"/>
    </xf>
    <xf numFmtId="1" fontId="100" fillId="0" borderId="41" xfId="0" applyNumberFormat="1" applyFont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5" fillId="24" borderId="38" xfId="45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 horizontal="center" vertical="center" wrapText="1"/>
    </xf>
    <xf numFmtId="0" fontId="100" fillId="0" borderId="76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1" fontId="14" fillId="0" borderId="12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64" xfId="0" applyNumberFormat="1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00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0" fillId="0" borderId="0" xfId="0" applyFont="1" applyBorder="1" applyAlignment="1">
      <alignment horizontal="left" vertical="center" wrapText="1"/>
    </xf>
    <xf numFmtId="0" fontId="105" fillId="0" borderId="0" xfId="0" applyFont="1" applyBorder="1"/>
    <xf numFmtId="0" fontId="14" fillId="0" borderId="12" xfId="0" applyFont="1" applyBorder="1" applyAlignment="1">
      <alignment horizontal="left"/>
    </xf>
    <xf numFmtId="0" fontId="15" fillId="0" borderId="19" xfId="0" applyFont="1" applyBorder="1" applyAlignment="1">
      <alignment horizontal="right"/>
    </xf>
    <xf numFmtId="0" fontId="14" fillId="0" borderId="44" xfId="33" applyFont="1" applyBorder="1" applyAlignment="1">
      <alignment horizontal="center" wrapText="1"/>
    </xf>
    <xf numFmtId="0" fontId="14" fillId="0" borderId="13" xfId="33" applyFont="1" applyBorder="1" applyAlignment="1">
      <alignment horizontal="center"/>
    </xf>
    <xf numFmtId="0" fontId="14" fillId="0" borderId="85" xfId="33" applyFont="1" applyBorder="1" applyAlignment="1">
      <alignment horizontal="center"/>
    </xf>
    <xf numFmtId="0" fontId="5" fillId="0" borderId="10" xfId="33" applyFont="1" applyBorder="1" applyAlignment="1">
      <alignment horizontal="center"/>
    </xf>
    <xf numFmtId="0" fontId="5" fillId="0" borderId="53" xfId="33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15" fillId="24" borderId="38" xfId="45" applyNumberFormat="1" applyFont="1" applyFill="1" applyBorder="1" applyAlignment="1">
      <alignment horizontal="center" vertical="center"/>
    </xf>
    <xf numFmtId="0" fontId="41" fillId="0" borderId="45" xfId="45" applyFont="1" applyFill="1" applyBorder="1" applyAlignment="1">
      <alignment horizontal="center"/>
    </xf>
    <xf numFmtId="0" fontId="107" fillId="0" borderId="0" xfId="0" applyFont="1"/>
    <xf numFmtId="0" fontId="96" fillId="24" borderId="47" xfId="0" applyFont="1" applyFill="1" applyBorder="1" applyAlignment="1">
      <alignment horizontal="center"/>
    </xf>
    <xf numFmtId="0" fontId="96" fillId="0" borderId="26" xfId="0" applyFont="1" applyBorder="1" applyAlignment="1">
      <alignment horizontal="center"/>
    </xf>
    <xf numFmtId="0" fontId="96" fillId="0" borderId="23" xfId="0" applyFont="1" applyBorder="1" applyAlignment="1">
      <alignment horizontal="left" vertical="center"/>
    </xf>
    <xf numFmtId="0" fontId="96" fillId="24" borderId="41" xfId="0" applyFont="1" applyFill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45" xfId="0" applyFont="1" applyBorder="1" applyAlignment="1">
      <alignment horizontal="center"/>
    </xf>
    <xf numFmtId="0" fontId="91" fillId="0" borderId="11" xfId="0" applyFont="1" applyBorder="1" applyAlignment="1">
      <alignment horizontal="left"/>
    </xf>
    <xf numFmtId="0" fontId="91" fillId="24" borderId="15" xfId="0" applyFont="1" applyFill="1" applyBorder="1" applyAlignment="1">
      <alignment horizontal="center"/>
    </xf>
    <xf numFmtId="0" fontId="91" fillId="0" borderId="2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91" fillId="24" borderId="14" xfId="0" applyFont="1" applyFill="1" applyBorder="1" applyAlignment="1">
      <alignment horizontal="center"/>
    </xf>
    <xf numFmtId="0" fontId="91" fillId="0" borderId="18" xfId="0" applyFont="1" applyBorder="1" applyAlignment="1">
      <alignment horizontal="center"/>
    </xf>
    <xf numFmtId="0" fontId="91" fillId="0" borderId="37" xfId="0" applyFont="1" applyBorder="1" applyAlignment="1">
      <alignment horizontal="left"/>
    </xf>
    <xf numFmtId="0" fontId="91" fillId="24" borderId="16" xfId="0" applyFont="1" applyFill="1" applyBorder="1" applyAlignment="1">
      <alignment horizontal="center"/>
    </xf>
    <xf numFmtId="0" fontId="91" fillId="0" borderId="19" xfId="0" applyFont="1" applyBorder="1" applyAlignment="1">
      <alignment horizontal="center"/>
    </xf>
    <xf numFmtId="0" fontId="96" fillId="0" borderId="13" xfId="0" applyFont="1" applyBorder="1" applyAlignment="1">
      <alignment horizontal="left" vertical="center"/>
    </xf>
    <xf numFmtId="0" fontId="96" fillId="24" borderId="13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96" fillId="24" borderId="41" xfId="0" applyFont="1" applyFill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wrapText="1"/>
    </xf>
    <xf numFmtId="0" fontId="91" fillId="0" borderId="14" xfId="0" applyFont="1" applyBorder="1" applyAlignment="1">
      <alignment horizontal="center" wrapText="1"/>
    </xf>
    <xf numFmtId="0" fontId="91" fillId="0" borderId="16" xfId="0" applyFont="1" applyBorder="1" applyAlignment="1">
      <alignment horizontal="center" wrapText="1"/>
    </xf>
    <xf numFmtId="0" fontId="91" fillId="0" borderId="75" xfId="0" applyFont="1" applyBorder="1" applyAlignment="1">
      <alignment horizontal="center"/>
    </xf>
    <xf numFmtId="0" fontId="96" fillId="0" borderId="13" xfId="0" applyFont="1" applyBorder="1" applyAlignment="1">
      <alignment vertical="center"/>
    </xf>
    <xf numFmtId="0" fontId="91" fillId="0" borderId="13" xfId="0" applyFont="1" applyBorder="1" applyAlignment="1">
      <alignment horizontal="center"/>
    </xf>
    <xf numFmtId="0" fontId="107" fillId="0" borderId="0" xfId="0" applyFont="1" applyAlignment="1">
      <alignment vertical="center"/>
    </xf>
    <xf numFmtId="0" fontId="91" fillId="0" borderId="52" xfId="43" applyFont="1" applyBorder="1" applyAlignment="1">
      <alignment horizontal="left"/>
    </xf>
    <xf numFmtId="0" fontId="91" fillId="24" borderId="20" xfId="0" applyFont="1" applyFill="1" applyBorder="1" applyAlignment="1">
      <alignment horizontal="center" vertical="center" wrapText="1"/>
    </xf>
    <xf numFmtId="0" fontId="91" fillId="24" borderId="18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/>
    </xf>
    <xf numFmtId="0" fontId="108" fillId="0" borderId="0" xfId="0" applyFont="1"/>
    <xf numFmtId="0" fontId="91" fillId="0" borderId="25" xfId="43" applyFont="1" applyBorder="1" applyAlignment="1">
      <alignment horizontal="left"/>
    </xf>
    <xf numFmtId="0" fontId="91" fillId="0" borderId="16" xfId="0" applyFont="1" applyBorder="1" applyAlignment="1">
      <alignment horizontal="center"/>
    </xf>
    <xf numFmtId="0" fontId="91" fillId="0" borderId="50" xfId="43" applyFont="1" applyBorder="1" applyAlignment="1">
      <alignment horizontal="left" wrapText="1"/>
    </xf>
    <xf numFmtId="0" fontId="91" fillId="0" borderId="50" xfId="43" applyFont="1" applyBorder="1" applyAlignment="1">
      <alignment horizontal="left"/>
    </xf>
    <xf numFmtId="0" fontId="91" fillId="0" borderId="54" xfId="43" applyFont="1" applyBorder="1" applyAlignment="1">
      <alignment horizontal="left" wrapText="1"/>
    </xf>
    <xf numFmtId="0" fontId="96" fillId="24" borderId="38" xfId="0" applyFont="1" applyFill="1" applyBorder="1" applyAlignment="1">
      <alignment horizontal="center" vertical="center"/>
    </xf>
    <xf numFmtId="0" fontId="96" fillId="24" borderId="38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left"/>
    </xf>
    <xf numFmtId="0" fontId="96" fillId="24" borderId="41" xfId="0" applyFont="1" applyFill="1" applyBorder="1" applyAlignment="1">
      <alignment horizontal="center" vertical="center" wrapText="1"/>
    </xf>
    <xf numFmtId="0" fontId="96" fillId="24" borderId="45" xfId="0" applyFont="1" applyFill="1" applyBorder="1" applyAlignment="1">
      <alignment horizontal="center" vertical="center" wrapText="1"/>
    </xf>
    <xf numFmtId="0" fontId="96" fillId="0" borderId="13" xfId="0" applyFont="1" applyBorder="1"/>
    <xf numFmtId="0" fontId="96" fillId="0" borderId="13" xfId="0" applyFont="1" applyBorder="1" applyAlignment="1">
      <alignment horizontal="center"/>
    </xf>
    <xf numFmtId="0" fontId="91" fillId="0" borderId="25" xfId="0" applyFont="1" applyFill="1" applyBorder="1" applyAlignment="1">
      <alignment wrapText="1"/>
    </xf>
    <xf numFmtId="0" fontId="106" fillId="0" borderId="0" xfId="0" applyFont="1"/>
    <xf numFmtId="0" fontId="107" fillId="0" borderId="0" xfId="0" applyFont="1" applyFill="1"/>
    <xf numFmtId="0" fontId="107" fillId="24" borderId="0" xfId="0" applyFont="1" applyFill="1" applyAlignment="1">
      <alignment horizontal="center"/>
    </xf>
    <xf numFmtId="0" fontId="91" fillId="24" borderId="0" xfId="0" applyFont="1" applyFill="1" applyAlignment="1">
      <alignment horizontal="center"/>
    </xf>
    <xf numFmtId="0" fontId="91" fillId="0" borderId="0" xfId="0" applyFont="1" applyBorder="1"/>
    <xf numFmtId="0" fontId="96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center"/>
    </xf>
    <xf numFmtId="0" fontId="14" fillId="0" borderId="44" xfId="33" applyFont="1" applyFill="1" applyBorder="1" applyAlignment="1">
      <alignment horizontal="center"/>
    </xf>
    <xf numFmtId="0" fontId="14" fillId="0" borderId="0" xfId="33" applyFont="1" applyFill="1" applyBorder="1" applyAlignment="1">
      <alignment horizontal="left" wrapText="1"/>
    </xf>
    <xf numFmtId="0" fontId="15" fillId="0" borderId="47" xfId="33" applyFont="1" applyFill="1" applyBorder="1" applyAlignment="1">
      <alignment vertical="center"/>
    </xf>
    <xf numFmtId="0" fontId="14" fillId="0" borderId="36" xfId="33" applyFont="1" applyFill="1" applyBorder="1" applyAlignment="1">
      <alignment vertical="center"/>
    </xf>
    <xf numFmtId="0" fontId="14" fillId="0" borderId="44" xfId="33" applyFont="1" applyFill="1" applyBorder="1" applyAlignment="1">
      <alignment horizontal="center" vertical="center"/>
    </xf>
    <xf numFmtId="0" fontId="15" fillId="0" borderId="35" xfId="45" applyFont="1" applyFill="1" applyBorder="1" applyAlignment="1">
      <alignment horizontal="center"/>
    </xf>
    <xf numFmtId="0" fontId="15" fillId="0" borderId="45" xfId="45" applyFont="1" applyFill="1" applyBorder="1" applyAlignment="1">
      <alignment horizontal="center"/>
    </xf>
    <xf numFmtId="165" fontId="29" fillId="0" borderId="17" xfId="0" applyNumberFormat="1" applyFont="1" applyBorder="1" applyAlignment="1">
      <alignment horizontal="center" vertical="center" wrapText="1"/>
    </xf>
    <xf numFmtId="0" fontId="14" fillId="0" borderId="70" xfId="33" applyFont="1" applyFill="1" applyBorder="1" applyAlignment="1">
      <alignment wrapText="1"/>
    </xf>
    <xf numFmtId="0" fontId="15" fillId="0" borderId="0" xfId="33" applyFont="1" applyFill="1" applyBorder="1" applyAlignment="1">
      <alignment horizontal="center" vertical="center"/>
    </xf>
    <xf numFmtId="0" fontId="14" fillId="0" borderId="17" xfId="33" applyFont="1" applyFill="1" applyBorder="1"/>
    <xf numFmtId="0" fontId="18" fillId="0" borderId="0" xfId="33" applyFont="1"/>
    <xf numFmtId="0" fontId="15" fillId="0" borderId="13" xfId="38" applyFont="1" applyBorder="1" applyAlignment="1">
      <alignment horizontal="center"/>
    </xf>
    <xf numFmtId="0" fontId="15" fillId="0" borderId="52" xfId="0" applyFont="1" applyFill="1" applyBorder="1"/>
    <xf numFmtId="0" fontId="3" fillId="0" borderId="64" xfId="0" applyFont="1" applyBorder="1"/>
    <xf numFmtId="0" fontId="16" fillId="24" borderId="58" xfId="33" applyFont="1" applyFill="1" applyBorder="1"/>
    <xf numFmtId="0" fontId="41" fillId="0" borderId="13" xfId="45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24" borderId="13" xfId="0" applyFont="1" applyFill="1" applyBorder="1" applyAlignment="1">
      <alignment horizontal="center" vertical="top" wrapText="1"/>
    </xf>
    <xf numFmtId="0" fontId="15" fillId="24" borderId="41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24" borderId="10" xfId="42" applyFont="1" applyFill="1" applyBorder="1" applyAlignment="1">
      <alignment horizontal="center" vertical="top"/>
    </xf>
    <xf numFmtId="0" fontId="15" fillId="0" borderId="64" xfId="33" applyFont="1" applyFill="1" applyBorder="1" applyAlignment="1">
      <alignment horizontal="right"/>
    </xf>
    <xf numFmtId="0" fontId="54" fillId="0" borderId="64" xfId="39" applyFont="1" applyFill="1" applyBorder="1" applyAlignment="1">
      <alignment horizontal="center"/>
    </xf>
    <xf numFmtId="0" fontId="26" fillId="0" borderId="13" xfId="39" applyFont="1" applyFill="1" applyBorder="1" applyAlignment="1">
      <alignment horizontal="center"/>
    </xf>
    <xf numFmtId="0" fontId="15" fillId="0" borderId="55" xfId="33" applyFont="1" applyFill="1" applyBorder="1" applyAlignment="1">
      <alignment horizontal="right"/>
    </xf>
    <xf numFmtId="0" fontId="15" fillId="0" borderId="64" xfId="39" applyFont="1" applyFill="1" applyBorder="1" applyAlignment="1">
      <alignment horizontal="right"/>
    </xf>
    <xf numFmtId="0" fontId="14" fillId="0" borderId="64" xfId="33" applyFont="1" applyFill="1" applyBorder="1" applyAlignment="1">
      <alignment horizontal="right"/>
    </xf>
    <xf numFmtId="0" fontId="14" fillId="0" borderId="64" xfId="39" applyFont="1" applyFill="1" applyBorder="1" applyAlignment="1">
      <alignment horizontal="right"/>
    </xf>
    <xf numFmtId="0" fontId="54" fillId="0" borderId="80" xfId="39" applyFont="1" applyFill="1" applyBorder="1" applyAlignment="1">
      <alignment horizontal="center"/>
    </xf>
    <xf numFmtId="0" fontId="5" fillId="0" borderId="55" xfId="33" applyFont="1" applyFill="1" applyBorder="1" applyAlignment="1">
      <alignment horizontal="right"/>
    </xf>
    <xf numFmtId="0" fontId="14" fillId="0" borderId="55" xfId="33" applyFont="1" applyFill="1" applyBorder="1" applyAlignment="1">
      <alignment horizontal="right"/>
    </xf>
    <xf numFmtId="0" fontId="5" fillId="0" borderId="77" xfId="33" applyFont="1" applyFill="1" applyBorder="1" applyAlignment="1">
      <alignment horizontal="right"/>
    </xf>
    <xf numFmtId="0" fontId="15" fillId="0" borderId="44" xfId="33" applyFont="1" applyFill="1" applyBorder="1" applyAlignment="1">
      <alignment horizontal="right"/>
    </xf>
    <xf numFmtId="0" fontId="15" fillId="0" borderId="80" xfId="33" applyFont="1" applyFill="1" applyBorder="1" applyAlignment="1">
      <alignment horizontal="right"/>
    </xf>
    <xf numFmtId="0" fontId="15" fillId="0" borderId="44" xfId="40" applyFont="1" applyFill="1" applyBorder="1" applyAlignment="1">
      <alignment horizontal="right"/>
    </xf>
    <xf numFmtId="0" fontId="15" fillId="0" borderId="80" xfId="39" applyFont="1" applyFill="1" applyBorder="1" applyAlignment="1">
      <alignment horizontal="right"/>
    </xf>
    <xf numFmtId="0" fontId="14" fillId="0" borderId="80" xfId="33" applyFont="1" applyFill="1" applyBorder="1" applyAlignment="1">
      <alignment horizontal="right"/>
    </xf>
    <xf numFmtId="0" fontId="14" fillId="0" borderId="55" xfId="39" applyFont="1" applyFill="1" applyBorder="1" applyAlignment="1">
      <alignment horizontal="right"/>
    </xf>
    <xf numFmtId="0" fontId="14" fillId="0" borderId="80" xfId="39" applyFont="1" applyFill="1" applyBorder="1" applyAlignment="1">
      <alignment horizontal="right"/>
    </xf>
    <xf numFmtId="0" fontId="15" fillId="0" borderId="44" xfId="40" applyFont="1" applyFill="1" applyBorder="1"/>
    <xf numFmtId="0" fontId="15" fillId="0" borderId="44" xfId="33" applyFont="1" applyFill="1" applyBorder="1" applyAlignment="1">
      <alignment horizontal="center"/>
    </xf>
    <xf numFmtId="0" fontId="51" fillId="0" borderId="10" xfId="40" applyFont="1" applyFill="1" applyBorder="1"/>
    <xf numFmtId="0" fontId="51" fillId="0" borderId="10" xfId="39" applyFont="1" applyFill="1" applyBorder="1"/>
    <xf numFmtId="0" fontId="51" fillId="0" borderId="37" xfId="40" applyFont="1" applyFill="1" applyBorder="1"/>
    <xf numFmtId="0" fontId="15" fillId="0" borderId="53" xfId="40" applyFont="1" applyFill="1" applyBorder="1"/>
    <xf numFmtId="0" fontId="7" fillId="0" borderId="10" xfId="33" applyFont="1" applyFill="1" applyBorder="1" applyAlignment="1">
      <alignment horizontal="left" wrapText="1"/>
    </xf>
    <xf numFmtId="0" fontId="51" fillId="0" borderId="10" xfId="37" applyFont="1" applyFill="1" applyBorder="1"/>
    <xf numFmtId="0" fontId="51" fillId="0" borderId="37" xfId="39" applyFont="1" applyFill="1" applyBorder="1"/>
    <xf numFmtId="0" fontId="14" fillId="0" borderId="53" xfId="39" applyFont="1" applyFill="1" applyBorder="1"/>
    <xf numFmtId="0" fontId="15" fillId="0" borderId="53" xfId="39" applyFont="1" applyFill="1" applyBorder="1"/>
    <xf numFmtId="0" fontId="51" fillId="0" borderId="10" xfId="39" applyFont="1" applyFill="1" applyBorder="1" applyAlignment="1">
      <alignment horizontal="left"/>
    </xf>
    <xf numFmtId="0" fontId="51" fillId="0" borderId="10" xfId="33" applyFont="1" applyFill="1" applyBorder="1"/>
    <xf numFmtId="0" fontId="26" fillId="0" borderId="13" xfId="33" applyFont="1" applyFill="1" applyBorder="1"/>
    <xf numFmtId="0" fontId="15" fillId="0" borderId="11" xfId="40" applyFont="1" applyFill="1" applyBorder="1"/>
    <xf numFmtId="0" fontId="14" fillId="0" borderId="56" xfId="33" applyFont="1" applyFill="1" applyBorder="1" applyAlignment="1">
      <alignment horizontal="right"/>
    </xf>
    <xf numFmtId="0" fontId="14" fillId="0" borderId="49" xfId="33" applyFont="1" applyFill="1" applyBorder="1" applyAlignment="1">
      <alignment horizontal="right"/>
    </xf>
    <xf numFmtId="0" fontId="15" fillId="0" borderId="49" xfId="33" applyFont="1" applyFill="1" applyBorder="1" applyAlignment="1">
      <alignment horizontal="right"/>
    </xf>
    <xf numFmtId="0" fontId="26" fillId="0" borderId="0" xfId="33" applyFont="1" applyFill="1" applyBorder="1" applyAlignment="1">
      <alignment horizontal="center"/>
    </xf>
    <xf numFmtId="0" fontId="14" fillId="0" borderId="67" xfId="39" applyFont="1" applyFill="1" applyBorder="1"/>
    <xf numFmtId="0" fontId="15" fillId="0" borderId="67" xfId="33" applyFont="1" applyFill="1" applyBorder="1" applyAlignment="1">
      <alignment horizontal="center"/>
    </xf>
    <xf numFmtId="0" fontId="15" fillId="0" borderId="22" xfId="33" applyFont="1" applyFill="1" applyBorder="1" applyAlignment="1">
      <alignment horizontal="center"/>
    </xf>
    <xf numFmtId="0" fontId="19" fillId="0" borderId="0" xfId="33" applyFont="1" applyFill="1" applyBorder="1" applyAlignment="1">
      <alignment horizontal="left"/>
    </xf>
    <xf numFmtId="0" fontId="15" fillId="0" borderId="0" xfId="40" applyFont="1" applyFill="1" applyBorder="1"/>
    <xf numFmtId="0" fontId="14" fillId="0" borderId="25" xfId="40" applyFont="1" applyFill="1" applyBorder="1"/>
    <xf numFmtId="0" fontId="41" fillId="0" borderId="20" xfId="46" applyFont="1" applyBorder="1" applyAlignment="1">
      <alignment horizontal="center"/>
    </xf>
    <xf numFmtId="0" fontId="100" fillId="0" borderId="41" xfId="0" applyFont="1" applyBorder="1" applyAlignment="1">
      <alignment horizontal="center" vertical="center" wrapText="1"/>
    </xf>
    <xf numFmtId="0" fontId="41" fillId="24" borderId="19" xfId="33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5" fillId="24" borderId="73" xfId="45" applyFont="1" applyFill="1" applyBorder="1" applyAlignment="1">
      <alignment horizontal="center"/>
    </xf>
    <xf numFmtId="0" fontId="15" fillId="24" borderId="41" xfId="45" applyFont="1" applyFill="1" applyBorder="1" applyAlignment="1">
      <alignment horizontal="center"/>
    </xf>
    <xf numFmtId="0" fontId="15" fillId="24" borderId="40" xfId="45" applyFont="1" applyFill="1" applyBorder="1" applyAlignment="1">
      <alignment horizontal="center" vertical="center"/>
    </xf>
    <xf numFmtId="0" fontId="15" fillId="24" borderId="0" xfId="45" applyFont="1" applyFill="1" applyBorder="1" applyAlignment="1">
      <alignment horizontal="center" vertical="center"/>
    </xf>
    <xf numFmtId="0" fontId="33" fillId="0" borderId="5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00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14" fillId="0" borderId="37" xfId="43" applyFont="1" applyBorder="1" applyAlignment="1">
      <alignment horizontal="left"/>
    </xf>
    <xf numFmtId="0" fontId="41" fillId="0" borderId="99" xfId="45" applyFont="1" applyFill="1" applyBorder="1" applyAlignment="1">
      <alignment horizontal="center"/>
    </xf>
    <xf numFmtId="0" fontId="41" fillId="0" borderId="100" xfId="0" applyFont="1" applyFill="1" applyBorder="1" applyAlignment="1">
      <alignment horizontal="center"/>
    </xf>
    <xf numFmtId="0" fontId="53" fillId="0" borderId="66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vertical="center"/>
    </xf>
    <xf numFmtId="0" fontId="53" fillId="0" borderId="75" xfId="0" applyFont="1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69" xfId="0" applyFont="1" applyFill="1" applyBorder="1" applyAlignment="1">
      <alignment horizontal="center"/>
    </xf>
    <xf numFmtId="0" fontId="109" fillId="24" borderId="0" xfId="33" applyFont="1" applyFill="1"/>
    <xf numFmtId="0" fontId="53" fillId="0" borderId="52" xfId="33" applyFont="1" applyFill="1" applyBorder="1" applyAlignment="1">
      <alignment wrapText="1"/>
    </xf>
    <xf numFmtId="0" fontId="109" fillId="0" borderId="0" xfId="0" applyFont="1"/>
    <xf numFmtId="1" fontId="110" fillId="24" borderId="38" xfId="0" applyNumberFormat="1" applyFont="1" applyFill="1" applyBorder="1" applyAlignment="1">
      <alignment horizontal="center" wrapText="1"/>
    </xf>
    <xf numFmtId="0" fontId="26" fillId="0" borderId="47" xfId="0" applyFont="1" applyBorder="1" applyAlignment="1">
      <alignment vertical="center" wrapText="1"/>
    </xf>
    <xf numFmtId="1" fontId="26" fillId="0" borderId="47" xfId="0" applyNumberFormat="1" applyFont="1" applyBorder="1" applyAlignment="1">
      <alignment horizontal="center" vertical="center" wrapText="1"/>
    </xf>
    <xf numFmtId="2" fontId="26" fillId="0" borderId="47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5" xfId="0" applyFont="1" applyBorder="1" applyAlignment="1">
      <alignment vertical="center" wrapText="1"/>
    </xf>
    <xf numFmtId="1" fontId="26" fillId="0" borderId="35" xfId="0" applyNumberFormat="1" applyFont="1" applyBorder="1" applyAlignment="1">
      <alignment horizontal="center" vertical="center" wrapText="1"/>
    </xf>
    <xf numFmtId="1" fontId="26" fillId="0" borderId="41" xfId="0" applyNumberFormat="1" applyFont="1" applyBorder="1" applyAlignment="1">
      <alignment horizontal="center" vertical="center" wrapText="1"/>
    </xf>
    <xf numFmtId="2" fontId="26" fillId="0" borderId="41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5" fillId="0" borderId="71" xfId="0" applyFont="1" applyBorder="1"/>
    <xf numFmtId="0" fontId="25" fillId="0" borderId="12" xfId="0" applyFont="1" applyBorder="1" applyAlignment="1">
      <alignment horizontal="center" wrapText="1"/>
    </xf>
    <xf numFmtId="2" fontId="25" fillId="0" borderId="24" xfId="0" applyNumberFormat="1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50" xfId="0" applyFont="1" applyBorder="1"/>
    <xf numFmtId="0" fontId="111" fillId="0" borderId="12" xfId="0" applyFont="1" applyBorder="1" applyAlignment="1">
      <alignment horizont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wrapText="1"/>
    </xf>
    <xf numFmtId="0" fontId="26" fillId="0" borderId="50" xfId="0" applyFont="1" applyFill="1" applyBorder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5" fillId="0" borderId="14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6" fillId="0" borderId="17" xfId="0" applyFont="1" applyFill="1" applyBorder="1" applyAlignment="1">
      <alignment wrapText="1"/>
    </xf>
    <xf numFmtId="0" fontId="25" fillId="0" borderId="17" xfId="0" applyFont="1" applyBorder="1" applyAlignment="1">
      <alignment horizontal="center" wrapText="1"/>
    </xf>
    <xf numFmtId="0" fontId="25" fillId="0" borderId="94" xfId="0" applyFont="1" applyBorder="1" applyAlignment="1">
      <alignment horizontal="center" wrapText="1"/>
    </xf>
    <xf numFmtId="2" fontId="25" fillId="0" borderId="50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6" fillId="0" borderId="61" xfId="0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25" xfId="0" applyFont="1" applyFill="1" applyBorder="1" applyAlignment="1">
      <alignment wrapText="1"/>
    </xf>
    <xf numFmtId="0" fontId="25" fillId="0" borderId="23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73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5" fillId="0" borderId="11" xfId="0" applyFont="1" applyBorder="1"/>
    <xf numFmtId="0" fontId="25" fillId="0" borderId="11" xfId="0" applyFont="1" applyBorder="1" applyAlignment="1">
      <alignment horizontal="center" wrapText="1"/>
    </xf>
    <xf numFmtId="0" fontId="25" fillId="0" borderId="93" xfId="0" applyNumberFormat="1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 wrapText="1"/>
    </xf>
    <xf numFmtId="0" fontId="25" fillId="0" borderId="24" xfId="0" applyNumberFormat="1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5" fillId="0" borderId="24" xfId="0" applyFont="1" applyBorder="1" applyAlignment="1">
      <alignment horizontal="center" wrapText="1"/>
    </xf>
    <xf numFmtId="0" fontId="25" fillId="0" borderId="17" xfId="0" applyFont="1" applyBorder="1"/>
    <xf numFmtId="0" fontId="25" fillId="0" borderId="94" xfId="0" applyNumberFormat="1" applyFont="1" applyBorder="1" applyAlignment="1">
      <alignment horizontal="center" wrapText="1"/>
    </xf>
    <xf numFmtId="0" fontId="25" fillId="0" borderId="77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25" fillId="0" borderId="75" xfId="0" applyFont="1" applyBorder="1" applyAlignment="1">
      <alignment horizontal="center" wrapText="1"/>
    </xf>
    <xf numFmtId="0" fontId="26" fillId="0" borderId="13" xfId="0" applyFont="1" applyBorder="1"/>
    <xf numFmtId="0" fontId="26" fillId="0" borderId="13" xfId="0" applyFont="1" applyBorder="1" applyAlignment="1">
      <alignment horizontal="center" wrapText="1"/>
    </xf>
    <xf numFmtId="0" fontId="26" fillId="0" borderId="25" xfId="0" applyFont="1" applyBorder="1"/>
    <xf numFmtId="0" fontId="25" fillId="0" borderId="23" xfId="0" applyFont="1" applyFill="1" applyBorder="1" applyAlignment="1">
      <alignment horizontal="center" wrapText="1"/>
    </xf>
    <xf numFmtId="0" fontId="25" fillId="0" borderId="46" xfId="0" applyNumberFormat="1" applyFont="1" applyFill="1" applyBorder="1" applyAlignment="1">
      <alignment horizontal="center" wrapText="1"/>
    </xf>
    <xf numFmtId="0" fontId="25" fillId="0" borderId="73" xfId="0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center" wrapText="1"/>
    </xf>
    <xf numFmtId="0" fontId="112" fillId="0" borderId="25" xfId="0" applyFont="1" applyBorder="1"/>
    <xf numFmtId="0" fontId="25" fillId="0" borderId="46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5" fillId="0" borderId="10" xfId="45" applyFont="1" applyBorder="1"/>
    <xf numFmtId="0" fontId="25" fillId="0" borderId="10" xfId="43" applyFont="1" applyBorder="1" applyAlignment="1">
      <alignment horizontal="left" wrapText="1"/>
    </xf>
    <xf numFmtId="0" fontId="26" fillId="0" borderId="38" xfId="0" applyFont="1" applyFill="1" applyBorder="1" applyAlignment="1">
      <alignment wrapText="1"/>
    </xf>
    <xf numFmtId="0" fontId="26" fillId="0" borderId="62" xfId="0" applyFont="1" applyBorder="1" applyAlignment="1">
      <alignment horizont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7" xfId="0" applyFont="1" applyFill="1" applyBorder="1" applyAlignment="1">
      <alignment wrapText="1"/>
    </xf>
    <xf numFmtId="0" fontId="25" fillId="0" borderId="44" xfId="0" applyFont="1" applyBorder="1" applyAlignment="1">
      <alignment horizontal="center" wrapText="1"/>
    </xf>
    <xf numFmtId="0" fontId="25" fillId="0" borderId="91" xfId="0" applyNumberFormat="1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25" fillId="0" borderId="64" xfId="0" applyFont="1" applyBorder="1" applyAlignment="1">
      <alignment horizontal="center" wrapText="1"/>
    </xf>
    <xf numFmtId="0" fontId="25" fillId="0" borderId="66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0" xfId="0" applyFont="1" applyBorder="1"/>
    <xf numFmtId="0" fontId="25" fillId="0" borderId="81" xfId="0" applyNumberFormat="1" applyFont="1" applyBorder="1" applyAlignment="1">
      <alignment horizontal="center" wrapText="1"/>
    </xf>
    <xf numFmtId="0" fontId="25" fillId="0" borderId="74" xfId="0" applyFont="1" applyBorder="1" applyAlignment="1">
      <alignment horizontal="center" wrapText="1"/>
    </xf>
    <xf numFmtId="0" fontId="26" fillId="0" borderId="13" xfId="45" applyFont="1" applyBorder="1"/>
    <xf numFmtId="0" fontId="25" fillId="0" borderId="42" xfId="45" applyFont="1" applyBorder="1" applyAlignment="1">
      <alignment horizontal="center" wrapText="1"/>
    </xf>
    <xf numFmtId="0" fontId="25" fillId="0" borderId="67" xfId="45" applyFont="1" applyBorder="1" applyAlignment="1">
      <alignment horizontal="center" wrapText="1"/>
    </xf>
    <xf numFmtId="0" fontId="25" fillId="0" borderId="68" xfId="0" applyFont="1" applyBorder="1" applyAlignment="1">
      <alignment horizontal="center" wrapText="1"/>
    </xf>
    <xf numFmtId="0" fontId="25" fillId="0" borderId="67" xfId="0" applyFont="1" applyBorder="1" applyAlignment="1">
      <alignment horizontal="center" wrapText="1"/>
    </xf>
    <xf numFmtId="0" fontId="25" fillId="0" borderId="69" xfId="0" applyFont="1" applyBorder="1" applyAlignment="1">
      <alignment horizontal="center" wrapText="1"/>
    </xf>
    <xf numFmtId="0" fontId="25" fillId="0" borderId="52" xfId="45" applyFont="1" applyBorder="1"/>
    <xf numFmtId="0" fontId="25" fillId="0" borderId="93" xfId="0" applyFont="1" applyBorder="1" applyAlignment="1">
      <alignment horizontal="center" wrapText="1"/>
    </xf>
    <xf numFmtId="0" fontId="25" fillId="0" borderId="50" xfId="45" applyFont="1" applyBorder="1"/>
    <xf numFmtId="0" fontId="26" fillId="0" borderId="50" xfId="0" applyFont="1" applyFill="1" applyBorder="1"/>
    <xf numFmtId="0" fontId="25" fillId="0" borderId="70" xfId="45" applyFont="1" applyBorder="1"/>
    <xf numFmtId="0" fontId="26" fillId="0" borderId="25" xfId="45" applyFont="1" applyBorder="1"/>
    <xf numFmtId="0" fontId="25" fillId="0" borderId="3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76" xfId="0" applyFont="1" applyBorder="1" applyAlignment="1">
      <alignment horizontal="center" wrapText="1"/>
    </xf>
    <xf numFmtId="0" fontId="25" fillId="0" borderId="71" xfId="45" applyFont="1" applyBorder="1"/>
    <xf numFmtId="0" fontId="25" fillId="0" borderId="36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6" fillId="0" borderId="13" xfId="45" applyFont="1" applyBorder="1" applyAlignment="1">
      <alignment horizont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15" fillId="0" borderId="47" xfId="33" applyFont="1" applyBorder="1" applyAlignment="1">
      <alignment horizontal="center" vertical="center" wrapText="1"/>
    </xf>
    <xf numFmtId="0" fontId="15" fillId="0" borderId="38" xfId="33" applyFont="1" applyBorder="1" applyAlignment="1">
      <alignment horizontal="center" vertical="center" wrapText="1"/>
    </xf>
    <xf numFmtId="0" fontId="15" fillId="0" borderId="35" xfId="33" applyFont="1" applyBorder="1" applyAlignment="1">
      <alignment horizontal="center" vertical="center" wrapText="1"/>
    </xf>
    <xf numFmtId="0" fontId="15" fillId="0" borderId="36" xfId="33" applyFont="1" applyBorder="1" applyAlignment="1">
      <alignment horizontal="center" vertical="center" wrapText="1"/>
    </xf>
    <xf numFmtId="0" fontId="15" fillId="0" borderId="0" xfId="33" applyFont="1" applyAlignment="1">
      <alignment horizontal="center"/>
    </xf>
    <xf numFmtId="0" fontId="14" fillId="0" borderId="0" xfId="33" applyFont="1" applyAlignment="1"/>
    <xf numFmtId="0" fontId="3" fillId="0" borderId="0" xfId="0" applyFont="1" applyAlignment="1"/>
    <xf numFmtId="0" fontId="15" fillId="0" borderId="0" xfId="33" applyFont="1" applyBorder="1" applyAlignment="1">
      <alignment horizontal="center"/>
    </xf>
    <xf numFmtId="0" fontId="3" fillId="0" borderId="0" xfId="33" applyFont="1" applyAlignment="1"/>
    <xf numFmtId="0" fontId="14" fillId="24" borderId="52" xfId="43" applyFont="1" applyFill="1" applyBorder="1" applyAlignment="1">
      <alignment horizontal="left" vertical="center" wrapText="1"/>
    </xf>
    <xf numFmtId="0" fontId="14" fillId="24" borderId="50" xfId="43" applyFont="1" applyFill="1" applyBorder="1" applyAlignment="1">
      <alignment horizontal="left" vertical="center" wrapText="1"/>
    </xf>
    <xf numFmtId="0" fontId="14" fillId="24" borderId="70" xfId="43" applyFont="1" applyFill="1" applyBorder="1" applyAlignment="1">
      <alignment horizontal="left" vertical="center" wrapText="1"/>
    </xf>
    <xf numFmtId="0" fontId="41" fillId="0" borderId="11" xfId="43" applyFont="1" applyBorder="1" applyAlignment="1">
      <alignment horizontal="center" vertical="center" wrapText="1"/>
    </xf>
    <xf numFmtId="0" fontId="41" fillId="0" borderId="37" xfId="43" applyFont="1" applyBorder="1" applyAlignment="1">
      <alignment horizontal="center" vertical="center" wrapText="1"/>
    </xf>
    <xf numFmtId="0" fontId="41" fillId="0" borderId="35" xfId="43" applyFont="1" applyBorder="1" applyAlignment="1">
      <alignment horizontal="center" vertical="center"/>
    </xf>
    <xf numFmtId="0" fontId="41" fillId="0" borderId="25" xfId="43" applyFont="1" applyBorder="1" applyAlignment="1">
      <alignment horizontal="center" vertical="center"/>
    </xf>
    <xf numFmtId="0" fontId="14" fillId="24" borderId="71" xfId="43" applyFont="1" applyFill="1" applyBorder="1" applyAlignment="1">
      <alignment horizontal="left" vertical="center" wrapText="1"/>
    </xf>
    <xf numFmtId="0" fontId="14" fillId="24" borderId="54" xfId="43" applyFont="1" applyFill="1" applyBorder="1" applyAlignment="1">
      <alignment horizontal="left" vertical="center" wrapText="1"/>
    </xf>
    <xf numFmtId="0" fontId="14" fillId="0" borderId="50" xfId="43" applyFont="1" applyFill="1" applyBorder="1" applyAlignment="1">
      <alignment horizontal="left" vertical="center" wrapText="1"/>
    </xf>
    <xf numFmtId="0" fontId="14" fillId="0" borderId="50" xfId="45" applyFont="1" applyFill="1" applyBorder="1" applyAlignment="1">
      <alignment horizontal="left" vertical="center" wrapText="1"/>
    </xf>
    <xf numFmtId="0" fontId="14" fillId="24" borderId="14" xfId="43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5" fontId="33" fillId="0" borderId="55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0" fontId="14" fillId="0" borderId="10" xfId="43" applyFont="1" applyFill="1" applyBorder="1" applyAlignment="1">
      <alignment horizontal="left" vertical="center" wrapText="1"/>
    </xf>
    <xf numFmtId="0" fontId="14" fillId="0" borderId="17" xfId="45" applyFont="1" applyFill="1" applyBorder="1" applyAlignment="1">
      <alignment horizontal="left" vertical="center" wrapText="1"/>
    </xf>
    <xf numFmtId="0" fontId="41" fillId="0" borderId="17" xfId="43" applyFont="1" applyBorder="1" applyAlignment="1">
      <alignment horizontal="center" vertical="center" wrapText="1"/>
    </xf>
    <xf numFmtId="0" fontId="41" fillId="0" borderId="36" xfId="43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4" borderId="11" xfId="43" applyFont="1" applyFill="1" applyBorder="1" applyAlignment="1">
      <alignment horizontal="left" vertical="center" wrapText="1"/>
    </xf>
    <xf numFmtId="0" fontId="14" fillId="24" borderId="10" xfId="43" applyFont="1" applyFill="1" applyBorder="1" applyAlignment="1">
      <alignment horizontal="left" vertical="center" wrapText="1"/>
    </xf>
    <xf numFmtId="0" fontId="14" fillId="0" borderId="10" xfId="45" applyFont="1" applyBorder="1" applyAlignment="1">
      <alignment horizontal="left"/>
    </xf>
    <xf numFmtId="0" fontId="14" fillId="0" borderId="37" xfId="45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50" xfId="43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165" fontId="14" fillId="0" borderId="10" xfId="43" applyNumberFormat="1" applyFont="1" applyBorder="1" applyAlignment="1">
      <alignment horizontal="center" vertical="center" wrapText="1"/>
    </xf>
    <xf numFmtId="0" fontId="14" fillId="24" borderId="53" xfId="43" applyFont="1" applyFill="1" applyBorder="1" applyAlignment="1">
      <alignment horizontal="left" vertical="center" wrapText="1"/>
    </xf>
    <xf numFmtId="165" fontId="14" fillId="0" borderId="21" xfId="43" applyNumberFormat="1" applyFont="1" applyBorder="1" applyAlignment="1">
      <alignment horizontal="center" vertical="center" wrapText="1"/>
    </xf>
    <xf numFmtId="165" fontId="14" fillId="0" borderId="91" xfId="43" applyNumberFormat="1" applyFont="1" applyBorder="1" applyAlignment="1">
      <alignment horizontal="center" vertical="center" wrapText="1"/>
    </xf>
    <xf numFmtId="0" fontId="14" fillId="24" borderId="37" xfId="43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4" fillId="0" borderId="41" xfId="45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7" xfId="0" applyFont="1" applyFill="1" applyBorder="1" applyAlignment="1">
      <alignment vertical="center" wrapText="1"/>
    </xf>
    <xf numFmtId="0" fontId="53" fillId="0" borderId="38" xfId="0" applyFont="1" applyBorder="1" applyAlignment="1">
      <alignment vertical="center"/>
    </xf>
    <xf numFmtId="0" fontId="41" fillId="0" borderId="0" xfId="41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24" borderId="0" xfId="33" applyFont="1" applyFill="1" applyAlignment="1">
      <alignment horizontal="left" vertical="center" wrapText="1"/>
    </xf>
    <xf numFmtId="0" fontId="53" fillId="24" borderId="0" xfId="33" applyFont="1" applyFill="1" applyAlignment="1">
      <alignment vertical="center"/>
    </xf>
    <xf numFmtId="0" fontId="41" fillId="24" borderId="47" xfId="33" applyFont="1" applyFill="1" applyBorder="1" applyAlignment="1">
      <alignment horizontal="center" vertical="center" wrapText="1"/>
    </xf>
    <xf numFmtId="0" fontId="41" fillId="24" borderId="38" xfId="33" applyFont="1" applyFill="1" applyBorder="1" applyAlignment="1">
      <alignment horizontal="center" vertical="center" wrapText="1"/>
    </xf>
    <xf numFmtId="0" fontId="3" fillId="0" borderId="38" xfId="33" applyBorder="1" applyAlignment="1">
      <alignment horizontal="center" vertical="center" wrapText="1"/>
    </xf>
    <xf numFmtId="0" fontId="41" fillId="0" borderId="47" xfId="33" applyFont="1" applyBorder="1" applyAlignment="1">
      <alignment horizontal="center" vertical="center" wrapText="1"/>
    </xf>
    <xf numFmtId="0" fontId="41" fillId="0" borderId="48" xfId="33" applyFont="1" applyBorder="1" applyAlignment="1">
      <alignment horizontal="center" vertical="center" wrapText="1"/>
    </xf>
    <xf numFmtId="0" fontId="41" fillId="24" borderId="11" xfId="33" applyFont="1" applyFill="1" applyBorder="1" applyAlignment="1">
      <alignment horizontal="center" vertical="center" wrapText="1"/>
    </xf>
    <xf numFmtId="0" fontId="41" fillId="24" borderId="37" xfId="33" applyFont="1" applyFill="1" applyBorder="1" applyAlignment="1">
      <alignment horizontal="center" vertical="center" wrapText="1"/>
    </xf>
    <xf numFmtId="0" fontId="53" fillId="0" borderId="48" xfId="33" applyFont="1" applyBorder="1" applyAlignment="1">
      <alignment horizontal="center" vertical="center" wrapText="1"/>
    </xf>
    <xf numFmtId="0" fontId="53" fillId="24" borderId="0" xfId="33" applyFont="1" applyFill="1" applyBorder="1" applyAlignment="1">
      <alignment vertical="center" wrapText="1"/>
    </xf>
    <xf numFmtId="0" fontId="3" fillId="0" borderId="0" xfId="33" applyFont="1" applyBorder="1" applyAlignment="1">
      <alignment vertical="center" wrapText="1"/>
    </xf>
    <xf numFmtId="0" fontId="41" fillId="24" borderId="23" xfId="33" applyFont="1" applyFill="1" applyBorder="1" applyAlignment="1">
      <alignment horizontal="center" vertical="center"/>
    </xf>
    <xf numFmtId="0" fontId="41" fillId="24" borderId="46" xfId="33" applyFont="1" applyFill="1" applyBorder="1" applyAlignment="1">
      <alignment horizontal="center" vertical="center"/>
    </xf>
    <xf numFmtId="0" fontId="41" fillId="24" borderId="35" xfId="33" applyFont="1" applyFill="1" applyBorder="1" applyAlignment="1">
      <alignment horizontal="center" vertical="center"/>
    </xf>
    <xf numFmtId="0" fontId="53" fillId="0" borderId="41" xfId="33" applyFont="1" applyBorder="1" applyAlignment="1">
      <alignment vertical="center"/>
    </xf>
    <xf numFmtId="0" fontId="77" fillId="0" borderId="45" xfId="33" applyFont="1" applyBorder="1" applyAlignment="1">
      <alignment vertical="center"/>
    </xf>
    <xf numFmtId="0" fontId="53" fillId="0" borderId="10" xfId="33" applyFont="1" applyBorder="1" applyAlignment="1">
      <alignment vertical="center"/>
    </xf>
    <xf numFmtId="0" fontId="53" fillId="0" borderId="37" xfId="33" applyFont="1" applyBorder="1" applyAlignment="1">
      <alignment vertical="center"/>
    </xf>
    <xf numFmtId="0" fontId="77" fillId="0" borderId="38" xfId="33" applyFont="1" applyBorder="1" applyAlignment="1">
      <alignment horizontal="center" vertical="center" wrapText="1"/>
    </xf>
    <xf numFmtId="0" fontId="53" fillId="24" borderId="41" xfId="33" applyFont="1" applyFill="1" applyBorder="1" applyAlignment="1">
      <alignment vertical="center" wrapText="1"/>
    </xf>
    <xf numFmtId="0" fontId="3" fillId="0" borderId="41" xfId="33" applyFont="1" applyBorder="1" applyAlignment="1">
      <alignment vertical="center" wrapText="1"/>
    </xf>
    <xf numFmtId="0" fontId="41" fillId="24" borderId="47" xfId="33" applyFont="1" applyFill="1" applyBorder="1" applyAlignment="1">
      <alignment horizontal="left" vertical="center" wrapText="1"/>
    </xf>
    <xf numFmtId="0" fontId="53" fillId="0" borderId="48" xfId="33" applyFont="1" applyBorder="1" applyAlignment="1">
      <alignment vertical="center" wrapText="1"/>
    </xf>
    <xf numFmtId="0" fontId="53" fillId="0" borderId="38" xfId="33" applyFont="1" applyBorder="1" applyAlignment="1">
      <alignment vertical="center" wrapText="1"/>
    </xf>
    <xf numFmtId="0" fontId="41" fillId="24" borderId="35" xfId="33" applyFont="1" applyFill="1" applyBorder="1" applyAlignment="1">
      <alignment horizontal="center" vertical="center" wrapText="1"/>
    </xf>
    <xf numFmtId="0" fontId="41" fillId="24" borderId="41" xfId="33" applyFont="1" applyFill="1" applyBorder="1" applyAlignment="1">
      <alignment horizontal="center" vertical="center" wrapText="1"/>
    </xf>
    <xf numFmtId="0" fontId="41" fillId="24" borderId="46" xfId="33" applyFont="1" applyFill="1" applyBorder="1" applyAlignment="1">
      <alignment horizontal="center" vertical="center" wrapText="1"/>
    </xf>
    <xf numFmtId="0" fontId="41" fillId="24" borderId="45" xfId="33" applyFont="1" applyFill="1" applyBorder="1" applyAlignment="1">
      <alignment horizontal="center" vertical="center" wrapText="1"/>
    </xf>
    <xf numFmtId="0" fontId="41" fillId="24" borderId="23" xfId="33" applyFont="1" applyFill="1" applyBorder="1" applyAlignment="1">
      <alignment horizontal="center" vertical="center" wrapText="1"/>
    </xf>
    <xf numFmtId="0" fontId="53" fillId="0" borderId="48" xfId="33" applyFont="1" applyBorder="1" applyAlignment="1">
      <alignment horizontal="center" vertical="center"/>
    </xf>
    <xf numFmtId="0" fontId="91" fillId="0" borderId="0" xfId="0" applyFont="1" applyBorder="1" applyAlignment="1">
      <alignment horizontal="left" wrapText="1"/>
    </xf>
    <xf numFmtId="0" fontId="96" fillId="0" borderId="23" xfId="0" applyFont="1" applyBorder="1" applyAlignment="1">
      <alignment horizontal="center"/>
    </xf>
    <xf numFmtId="0" fontId="96" fillId="0" borderId="44" xfId="0" applyFont="1" applyBorder="1" applyAlignment="1">
      <alignment horizontal="center"/>
    </xf>
    <xf numFmtId="0" fontId="96" fillId="0" borderId="47" xfId="0" applyFont="1" applyFill="1" applyBorder="1" applyAlignment="1">
      <alignment horizontal="left"/>
    </xf>
    <xf numFmtId="0" fontId="96" fillId="0" borderId="38" xfId="0" applyFont="1" applyFill="1" applyBorder="1" applyAlignment="1">
      <alignment horizontal="left"/>
    </xf>
    <xf numFmtId="0" fontId="53" fillId="0" borderId="41" xfId="45" applyFont="1" applyFill="1" applyBorder="1" applyAlignment="1">
      <alignment horizontal="left" vertical="top" wrapText="1"/>
    </xf>
    <xf numFmtId="0" fontId="3" fillId="0" borderId="0" xfId="33" applyAlignment="1"/>
    <xf numFmtId="0" fontId="10" fillId="0" borderId="50" xfId="33" applyFont="1" applyBorder="1" applyAlignment="1">
      <alignment horizontal="center"/>
    </xf>
    <xf numFmtId="0" fontId="10" fillId="0" borderId="24" xfId="33" applyFont="1" applyBorder="1" applyAlignment="1">
      <alignment horizontal="center"/>
    </xf>
    <xf numFmtId="0" fontId="10" fillId="0" borderId="59" xfId="33" applyFont="1" applyBorder="1" applyAlignment="1">
      <alignment horizontal="center"/>
    </xf>
    <xf numFmtId="0" fontId="8" fillId="0" borderId="23" xfId="33" applyFont="1" applyBorder="1" applyAlignment="1">
      <alignment horizontal="center"/>
    </xf>
    <xf numFmtId="0" fontId="8" fillId="0" borderId="46" xfId="33" applyFont="1" applyBorder="1" applyAlignment="1">
      <alignment horizontal="center"/>
    </xf>
    <xf numFmtId="0" fontId="8" fillId="0" borderId="44" xfId="33" applyFont="1" applyBorder="1" applyAlignment="1">
      <alignment horizontal="center"/>
    </xf>
    <xf numFmtId="0" fontId="46" fillId="0" borderId="23" xfId="33" applyFont="1" applyBorder="1" applyAlignment="1">
      <alignment horizontal="center"/>
    </xf>
    <xf numFmtId="0" fontId="46" fillId="0" borderId="46" xfId="33" applyFont="1" applyBorder="1" applyAlignment="1">
      <alignment horizontal="center"/>
    </xf>
    <xf numFmtId="0" fontId="46" fillId="0" borderId="44" xfId="33" applyFont="1" applyBorder="1" applyAlignment="1">
      <alignment horizontal="center"/>
    </xf>
    <xf numFmtId="0" fontId="8" fillId="0" borderId="41" xfId="33" applyFont="1" applyBorder="1" applyAlignment="1"/>
    <xf numFmtId="0" fontId="88" fillId="0" borderId="23" xfId="33" applyFont="1" applyBorder="1" applyAlignment="1">
      <alignment horizontal="center"/>
    </xf>
    <xf numFmtId="0" fontId="88" fillId="0" borderId="46" xfId="33" applyFont="1" applyBorder="1" applyAlignment="1">
      <alignment horizontal="center"/>
    </xf>
    <xf numFmtId="0" fontId="88" fillId="0" borderId="44" xfId="33" applyFont="1" applyBorder="1" applyAlignment="1">
      <alignment horizontal="center"/>
    </xf>
    <xf numFmtId="0" fontId="88" fillId="0" borderId="70" xfId="33" applyFont="1" applyBorder="1" applyAlignment="1">
      <alignment horizontal="center"/>
    </xf>
    <xf numFmtId="0" fontId="88" fillId="0" borderId="94" xfId="33" applyFont="1" applyBorder="1" applyAlignment="1">
      <alignment horizontal="center"/>
    </xf>
    <xf numFmtId="0" fontId="88" fillId="0" borderId="60" xfId="33" applyFont="1" applyBorder="1" applyAlignment="1">
      <alignment horizontal="center"/>
    </xf>
    <xf numFmtId="0" fontId="10" fillId="0" borderId="71" xfId="33" applyFont="1" applyBorder="1" applyAlignment="1">
      <alignment horizontal="center"/>
    </xf>
    <xf numFmtId="0" fontId="10" fillId="0" borderId="93" xfId="33" applyFont="1" applyBorder="1" applyAlignment="1">
      <alignment horizontal="center"/>
    </xf>
    <xf numFmtId="0" fontId="10" fillId="0" borderId="58" xfId="33" applyFont="1" applyBorder="1" applyAlignment="1">
      <alignment horizontal="center"/>
    </xf>
    <xf numFmtId="0" fontId="10" fillId="0" borderId="70" xfId="33" applyFont="1" applyBorder="1" applyAlignment="1">
      <alignment horizontal="center"/>
    </xf>
    <xf numFmtId="0" fontId="10" fillId="0" borderId="94" xfId="33" applyFont="1" applyBorder="1" applyAlignment="1">
      <alignment horizontal="center"/>
    </xf>
    <xf numFmtId="0" fontId="10" fillId="0" borderId="60" xfId="33" applyFont="1" applyBorder="1" applyAlignment="1">
      <alignment horizontal="center"/>
    </xf>
    <xf numFmtId="0" fontId="9" fillId="0" borderId="23" xfId="33" applyFont="1" applyBorder="1" applyAlignment="1"/>
    <xf numFmtId="0" fontId="9" fillId="0" borderId="46" xfId="33" applyFont="1" applyBorder="1" applyAlignment="1"/>
    <xf numFmtId="0" fontId="9" fillId="0" borderId="44" xfId="33" applyFont="1" applyBorder="1" applyAlignment="1"/>
    <xf numFmtId="0" fontId="5" fillId="0" borderId="23" xfId="33" applyFont="1" applyBorder="1" applyAlignment="1">
      <alignment horizontal="center"/>
    </xf>
    <xf numFmtId="0" fontId="5" fillId="0" borderId="46" xfId="33" applyFont="1" applyBorder="1" applyAlignment="1">
      <alignment horizontal="center"/>
    </xf>
    <xf numFmtId="0" fontId="5" fillId="0" borderId="44" xfId="33" applyFont="1" applyBorder="1" applyAlignment="1">
      <alignment horizontal="center"/>
    </xf>
    <xf numFmtId="0" fontId="5" fillId="0" borderId="36" xfId="33" applyFont="1" applyBorder="1" applyAlignment="1">
      <alignment horizontal="center"/>
    </xf>
    <xf numFmtId="0" fontId="5" fillId="0" borderId="73" xfId="33" applyFont="1" applyBorder="1" applyAlignment="1">
      <alignment horizontal="center"/>
    </xf>
    <xf numFmtId="0" fontId="5" fillId="0" borderId="40" xfId="33" applyFont="1" applyBorder="1" applyAlignment="1">
      <alignment horizontal="center"/>
    </xf>
    <xf numFmtId="0" fontId="41" fillId="0" borderId="23" xfId="45" applyFont="1" applyBorder="1" applyAlignment="1">
      <alignment horizontal="center" vertical="center"/>
    </xf>
    <xf numFmtId="0" fontId="41" fillId="0" borderId="46" xfId="45" applyFont="1" applyBorder="1" applyAlignment="1">
      <alignment horizontal="center" vertical="center"/>
    </xf>
    <xf numFmtId="0" fontId="41" fillId="0" borderId="44" xfId="45" applyFont="1" applyBorder="1" applyAlignment="1">
      <alignment horizontal="center" vertical="center"/>
    </xf>
    <xf numFmtId="0" fontId="41" fillId="0" borderId="92" xfId="45" applyFont="1" applyBorder="1" applyAlignment="1">
      <alignment horizontal="center" wrapText="1"/>
    </xf>
    <xf numFmtId="0" fontId="41" fillId="0" borderId="46" xfId="45" applyFont="1" applyBorder="1" applyAlignment="1">
      <alignment horizontal="center" wrapText="1"/>
    </xf>
    <xf numFmtId="0" fontId="41" fillId="0" borderId="44" xfId="45" applyFont="1" applyBorder="1" applyAlignment="1">
      <alignment horizontal="center" wrapText="1"/>
    </xf>
    <xf numFmtId="0" fontId="15" fillId="0" borderId="47" xfId="0" applyFont="1" applyFill="1" applyBorder="1" applyAlignment="1">
      <alignment horizontal="left" vertical="center"/>
    </xf>
    <xf numFmtId="0" fontId="14" fillId="0" borderId="48" xfId="0" applyFont="1" applyBorder="1" applyAlignment="1">
      <alignment vertical="center"/>
    </xf>
    <xf numFmtId="0" fontId="15" fillId="0" borderId="47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100" fillId="0" borderId="73" xfId="0" applyFont="1" applyBorder="1" applyAlignment="1">
      <alignment horizontal="center" vertical="center" wrapText="1"/>
    </xf>
    <xf numFmtId="0" fontId="41" fillId="24" borderId="47" xfId="0" applyFont="1" applyFill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4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41" fillId="0" borderId="23" xfId="45" applyFont="1" applyFill="1" applyBorder="1" applyAlignment="1">
      <alignment horizontal="center"/>
    </xf>
    <xf numFmtId="0" fontId="41" fillId="0" borderId="46" xfId="45" applyFont="1" applyFill="1" applyBorder="1" applyAlignment="1">
      <alignment horizontal="center"/>
    </xf>
    <xf numFmtId="0" fontId="41" fillId="0" borderId="44" xfId="45" applyFont="1" applyFill="1" applyBorder="1" applyAlignment="1">
      <alignment horizontal="center"/>
    </xf>
    <xf numFmtId="0" fontId="41" fillId="0" borderId="46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47" xfId="45" applyFont="1" applyFill="1" applyBorder="1" applyAlignment="1">
      <alignment horizontal="center" vertical="center"/>
    </xf>
    <xf numFmtId="0" fontId="41" fillId="0" borderId="48" xfId="45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41" fillId="0" borderId="47" xfId="33" applyFont="1" applyFill="1" applyBorder="1" applyAlignment="1">
      <alignment vertical="center"/>
    </xf>
    <xf numFmtId="0" fontId="53" fillId="0" borderId="48" xfId="33" applyFont="1" applyBorder="1" applyAlignment="1">
      <alignment vertical="center"/>
    </xf>
    <xf numFmtId="0" fontId="3" fillId="0" borderId="0" xfId="33" applyBorder="1" applyAlignment="1">
      <alignment wrapText="1"/>
    </xf>
    <xf numFmtId="0" fontId="41" fillId="0" borderId="23" xfId="33" applyFont="1" applyFill="1" applyBorder="1" applyAlignment="1">
      <alignment horizontal="center"/>
    </xf>
    <xf numFmtId="0" fontId="41" fillId="0" borderId="46" xfId="33" applyFont="1" applyFill="1" applyBorder="1" applyAlignment="1">
      <alignment horizontal="center"/>
    </xf>
    <xf numFmtId="0" fontId="41" fillId="0" borderId="44" xfId="33" applyFont="1" applyFill="1" applyBorder="1" applyAlignment="1">
      <alignment horizontal="center"/>
    </xf>
    <xf numFmtId="0" fontId="15" fillId="0" borderId="23" xfId="45" applyFont="1" applyFill="1" applyBorder="1" applyAlignment="1">
      <alignment horizontal="center"/>
    </xf>
    <xf numFmtId="0" fontId="15" fillId="0" borderId="44" xfId="45" applyFont="1" applyFill="1" applyBorder="1" applyAlignment="1">
      <alignment horizontal="center"/>
    </xf>
    <xf numFmtId="0" fontId="15" fillId="0" borderId="35" xfId="45" applyFont="1" applyFill="1" applyBorder="1" applyAlignment="1">
      <alignment horizontal="center" vertical="center"/>
    </xf>
    <xf numFmtId="0" fontId="15" fillId="0" borderId="45" xfId="45" applyFont="1" applyFill="1" applyBorder="1" applyAlignment="1">
      <alignment horizontal="center" vertical="center"/>
    </xf>
    <xf numFmtId="0" fontId="14" fillId="0" borderId="45" xfId="33" applyFont="1" applyFill="1" applyBorder="1" applyAlignment="1">
      <alignment horizontal="center" vertical="center"/>
    </xf>
    <xf numFmtId="0" fontId="14" fillId="0" borderId="44" xfId="33" applyFont="1" applyFill="1" applyBorder="1" applyAlignment="1">
      <alignment horizontal="center"/>
    </xf>
    <xf numFmtId="14" fontId="14" fillId="0" borderId="0" xfId="33" applyNumberFormat="1" applyFont="1" applyFill="1" applyBorder="1" applyAlignment="1">
      <alignment horizontal="left" wrapText="1"/>
    </xf>
    <xf numFmtId="0" fontId="14" fillId="0" borderId="0" xfId="33" applyFont="1" applyFill="1" applyBorder="1" applyAlignment="1">
      <alignment horizontal="left" wrapText="1"/>
    </xf>
    <xf numFmtId="0" fontId="15" fillId="0" borderId="47" xfId="33" applyFont="1" applyFill="1" applyBorder="1" applyAlignment="1">
      <alignment vertical="center"/>
    </xf>
    <xf numFmtId="0" fontId="14" fillId="0" borderId="36" xfId="33" applyFont="1" applyFill="1" applyBorder="1" applyAlignment="1">
      <alignment vertical="center"/>
    </xf>
    <xf numFmtId="0" fontId="15" fillId="0" borderId="23" xfId="45" applyFont="1" applyFill="1" applyBorder="1" applyAlignment="1">
      <alignment horizontal="center" vertical="center"/>
    </xf>
    <xf numFmtId="0" fontId="14" fillId="0" borderId="44" xfId="33" applyFont="1" applyFill="1" applyBorder="1" applyAlignment="1">
      <alignment horizontal="center" vertical="center"/>
    </xf>
    <xf numFmtId="0" fontId="15" fillId="0" borderId="35" xfId="45" applyFont="1" applyFill="1" applyBorder="1" applyAlignment="1">
      <alignment horizontal="center"/>
    </xf>
    <xf numFmtId="0" fontId="15" fillId="0" borderId="45" xfId="45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14" fillId="0" borderId="50" xfId="42" applyFont="1" applyBorder="1" applyAlignment="1">
      <alignment horizontal="left" vertical="center"/>
    </xf>
    <xf numFmtId="0" fontId="14" fillId="0" borderId="70" xfId="42" applyFont="1" applyBorder="1" applyAlignment="1">
      <alignment horizontal="left" vertical="center"/>
    </xf>
    <xf numFmtId="0" fontId="14" fillId="0" borderId="10" xfId="42" applyFont="1" applyBorder="1" applyAlignment="1">
      <alignment horizontal="center" vertical="center"/>
    </xf>
    <xf numFmtId="0" fontId="14" fillId="0" borderId="17" xfId="42" applyFont="1" applyBorder="1" applyAlignment="1">
      <alignment horizontal="center" vertical="center"/>
    </xf>
    <xf numFmtId="0" fontId="14" fillId="0" borderId="54" xfId="42" applyFont="1" applyBorder="1" applyAlignment="1">
      <alignment horizontal="left" vertical="center"/>
    </xf>
    <xf numFmtId="0" fontId="14" fillId="0" borderId="25" xfId="42" applyFont="1" applyBorder="1" applyAlignment="1">
      <alignment horizontal="left" vertical="center"/>
    </xf>
    <xf numFmtId="0" fontId="14" fillId="0" borderId="52" xfId="42" applyFont="1" applyBorder="1" applyAlignment="1">
      <alignment horizontal="left" vertical="center"/>
    </xf>
    <xf numFmtId="0" fontId="14" fillId="0" borderId="35" xfId="42" applyFont="1" applyBorder="1" applyAlignment="1">
      <alignment horizontal="left" vertical="center"/>
    </xf>
    <xf numFmtId="0" fontId="15" fillId="24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5" fillId="0" borderId="47" xfId="42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7" xfId="42" applyFont="1" applyFill="1" applyBorder="1" applyAlignment="1">
      <alignment horizontal="left" vertical="center"/>
    </xf>
    <xf numFmtId="0" fontId="14" fillId="0" borderId="38" xfId="0" applyFont="1" applyBorder="1" applyAlignment="1">
      <alignment vertical="center"/>
    </xf>
    <xf numFmtId="0" fontId="15" fillId="24" borderId="38" xfId="0" applyFont="1" applyFill="1" applyBorder="1" applyAlignment="1">
      <alignment horizontal="center" vertical="center" wrapText="1"/>
    </xf>
    <xf numFmtId="0" fontId="14" fillId="0" borderId="37" xfId="42" applyFont="1" applyBorder="1" applyAlignment="1">
      <alignment horizontal="left" vertical="center"/>
    </xf>
    <xf numFmtId="0" fontId="14" fillId="0" borderId="53" xfId="42" applyFont="1" applyBorder="1" applyAlignment="1">
      <alignment horizontal="left" vertical="center"/>
    </xf>
    <xf numFmtId="0" fontId="14" fillId="0" borderId="48" xfId="42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38" xfId="0" applyFont="1" applyBorder="1" applyAlignment="1">
      <alignment horizontal="center" vertical="center" wrapText="1"/>
    </xf>
    <xf numFmtId="0" fontId="14" fillId="0" borderId="47" xfId="42" applyFont="1" applyBorder="1" applyAlignment="1">
      <alignment horizontal="center" vertical="center"/>
    </xf>
    <xf numFmtId="0" fontId="14" fillId="0" borderId="48" xfId="42" applyFont="1" applyBorder="1" applyAlignment="1">
      <alignment horizontal="center" vertical="center"/>
    </xf>
    <xf numFmtId="0" fontId="3" fillId="0" borderId="48" xfId="0" applyFont="1" applyBorder="1"/>
    <xf numFmtId="0" fontId="3" fillId="0" borderId="53" xfId="0" applyFont="1" applyBorder="1"/>
    <xf numFmtId="0" fontId="3" fillId="0" borderId="38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47" xfId="42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80" fillId="24" borderId="47" xfId="0" applyFont="1" applyFill="1" applyBorder="1" applyAlignment="1">
      <alignment horizontal="left" vertical="center" wrapText="1"/>
    </xf>
    <xf numFmtId="0" fontId="77" fillId="0" borderId="25" xfId="0" applyFont="1" applyBorder="1" applyAlignment="1">
      <alignment horizontal="left" vertical="center" wrapText="1"/>
    </xf>
    <xf numFmtId="0" fontId="80" fillId="24" borderId="46" xfId="0" applyFont="1" applyFill="1" applyBorder="1" applyAlignment="1">
      <alignment horizontal="center" vertical="center" wrapText="1"/>
    </xf>
    <xf numFmtId="0" fontId="80" fillId="24" borderId="44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0" fillId="24" borderId="2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0" fillId="24" borderId="47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13" xfId="39" applyFont="1" applyFill="1" applyBorder="1" applyAlignment="1">
      <alignment horizontal="center"/>
    </xf>
    <xf numFmtId="0" fontId="15" fillId="0" borderId="13" xfId="39" applyFont="1" applyFill="1" applyBorder="1" applyAlignment="1">
      <alignment horizontal="left"/>
    </xf>
    <xf numFmtId="0" fontId="15" fillId="0" borderId="41" xfId="39" applyFont="1" applyFill="1" applyBorder="1" applyAlignment="1">
      <alignment horizontal="center"/>
    </xf>
    <xf numFmtId="0" fontId="15" fillId="0" borderId="45" xfId="39" applyFont="1" applyFill="1" applyBorder="1" applyAlignment="1">
      <alignment horizontal="center"/>
    </xf>
    <xf numFmtId="0" fontId="15" fillId="0" borderId="47" xfId="39" applyFont="1" applyFill="1" applyBorder="1" applyAlignment="1">
      <alignment horizontal="left"/>
    </xf>
    <xf numFmtId="0" fontId="15" fillId="0" borderId="25" xfId="39" applyFont="1" applyFill="1" applyBorder="1" applyAlignment="1">
      <alignment horizontal="left"/>
    </xf>
    <xf numFmtId="0" fontId="15" fillId="0" borderId="35" xfId="39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46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7" fontId="9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38" xfId="0" applyFont="1" applyBorder="1" applyAlignment="1">
      <alignment horizontal="left" vertical="center" wrapText="1"/>
    </xf>
    <xf numFmtId="0" fontId="15" fillId="24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2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24" borderId="0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36" fillId="0" borderId="0" xfId="0" applyFont="1" applyAlignment="1"/>
    <xf numFmtId="0" fontId="14" fillId="25" borderId="0" xfId="0" applyFont="1" applyFill="1" applyBorder="1" applyAlignment="1">
      <alignment horizontal="left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45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76" xfId="0" applyFont="1" applyFill="1" applyBorder="1" applyAlignment="1">
      <alignment horizontal="center" vertical="center" wrapText="1"/>
    </xf>
    <xf numFmtId="0" fontId="15" fillId="24" borderId="36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0" fontId="15" fillId="24" borderId="47" xfId="0" applyFont="1" applyFill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24" borderId="0" xfId="0" applyFont="1" applyFill="1" applyBorder="1" applyAlignment="1">
      <alignment horizontal="left" vertical="center" wrapText="1"/>
    </xf>
    <xf numFmtId="0" fontId="109" fillId="0" borderId="0" xfId="0" applyFont="1" applyBorder="1" applyAlignment="1">
      <alignment vertical="center" wrapText="1"/>
    </xf>
    <xf numFmtId="0" fontId="109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0" fillId="0" borderId="46" xfId="34" applyFont="1" applyBorder="1" applyAlignment="1">
      <alignment horizontal="center"/>
    </xf>
    <xf numFmtId="0" fontId="53" fillId="0" borderId="46" xfId="34" applyFont="1" applyBorder="1" applyAlignment="1"/>
    <xf numFmtId="0" fontId="53" fillId="0" borderId="44" xfId="34" applyFont="1" applyBorder="1" applyAlignment="1"/>
    <xf numFmtId="0" fontId="80" fillId="0" borderId="0" xfId="0" applyFont="1" applyBorder="1" applyAlignment="1">
      <alignment horizontal="center"/>
    </xf>
    <xf numFmtId="0" fontId="0" fillId="0" borderId="0" xfId="0" applyAlignment="1"/>
    <xf numFmtId="0" fontId="41" fillId="26" borderId="0" xfId="44" applyFont="1" applyFill="1" applyBorder="1" applyAlignment="1">
      <alignment horizontal="center" vertical="center"/>
    </xf>
    <xf numFmtId="0" fontId="78" fillId="26" borderId="0" xfId="0" applyFont="1" applyFill="1" applyBorder="1" applyAlignment="1">
      <alignment horizontal="center" vertical="center"/>
    </xf>
    <xf numFmtId="0" fontId="53" fillId="0" borderId="50" xfId="44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24" borderId="10" xfId="44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3" fillId="0" borderId="50" xfId="44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45" xfId="43" applyFont="1" applyBorder="1" applyAlignment="1">
      <alignment horizontal="center" vertical="center"/>
    </xf>
    <xf numFmtId="0" fontId="100" fillId="0" borderId="47" xfId="43" applyFont="1" applyFill="1" applyBorder="1" applyAlignment="1">
      <alignment horizontal="center" vertical="center"/>
    </xf>
    <xf numFmtId="0" fontId="15" fillId="0" borderId="47" xfId="43" applyFont="1" applyFill="1" applyBorder="1" applyAlignment="1">
      <alignment horizontal="center" vertical="center"/>
    </xf>
    <xf numFmtId="0" fontId="15" fillId="0" borderId="23" xfId="43" applyFont="1" applyBorder="1" applyAlignment="1">
      <alignment horizontal="center" vertical="center" wrapText="1"/>
    </xf>
    <xf numFmtId="0" fontId="14" fillId="0" borderId="62" xfId="43" applyFont="1" applyBorder="1" applyAlignment="1">
      <alignment horizontal="center" vertical="center"/>
    </xf>
    <xf numFmtId="0" fontId="14" fillId="0" borderId="82" xfId="43" applyFont="1" applyBorder="1" applyAlignment="1">
      <alignment horizontal="center" vertical="center"/>
    </xf>
    <xf numFmtId="0" fontId="14" fillId="0" borderId="82" xfId="43" applyFont="1" applyBorder="1" applyAlignment="1">
      <alignment horizontal="center" vertical="center" wrapText="1"/>
    </xf>
    <xf numFmtId="0" fontId="33" fillId="0" borderId="82" xfId="43" applyFont="1" applyFill="1" applyBorder="1" applyAlignment="1">
      <alignment horizontal="center" vertical="center"/>
    </xf>
    <xf numFmtId="0" fontId="14" fillId="0" borderId="82" xfId="43" applyFont="1" applyFill="1" applyBorder="1" applyAlignment="1">
      <alignment horizontal="center" vertical="center"/>
    </xf>
    <xf numFmtId="0" fontId="14" fillId="0" borderId="92" xfId="43" applyFont="1" applyFill="1" applyBorder="1" applyAlignment="1">
      <alignment horizontal="center" vertical="center"/>
    </xf>
    <xf numFmtId="0" fontId="14" fillId="0" borderId="90" xfId="43" applyFont="1" applyFill="1" applyBorder="1" applyAlignment="1">
      <alignment horizontal="center" vertical="center"/>
    </xf>
    <xf numFmtId="0" fontId="42" fillId="0" borderId="52" xfId="43" applyFont="1" applyBorder="1" applyAlignment="1">
      <alignment horizontal="center" vertical="center" wrapText="1"/>
    </xf>
    <xf numFmtId="0" fontId="5" fillId="0" borderId="63" xfId="43" applyFont="1" applyBorder="1" applyAlignment="1">
      <alignment horizontal="center" vertical="center" wrapText="1"/>
    </xf>
    <xf numFmtId="0" fontId="5" fillId="0" borderId="64" xfId="43" applyFont="1" applyBorder="1" applyAlignment="1">
      <alignment horizontal="center" vertical="center" wrapText="1"/>
    </xf>
    <xf numFmtId="0" fontId="15" fillId="0" borderId="70" xfId="43" applyFont="1" applyBorder="1" applyAlignment="1">
      <alignment horizontal="center" vertical="center" wrapText="1"/>
    </xf>
    <xf numFmtId="0" fontId="14" fillId="0" borderId="16" xfId="43" applyFont="1" applyBorder="1" applyAlignment="1">
      <alignment horizontal="center" vertical="center"/>
    </xf>
    <xf numFmtId="0" fontId="14" fillId="0" borderId="39" xfId="43" applyFont="1" applyBorder="1" applyAlignment="1">
      <alignment horizontal="center" vertical="center"/>
    </xf>
    <xf numFmtId="0" fontId="14" fillId="0" borderId="39" xfId="43" applyFont="1" applyBorder="1" applyAlignment="1">
      <alignment vertical="center" wrapText="1"/>
    </xf>
    <xf numFmtId="0" fontId="100" fillId="0" borderId="39" xfId="43" applyFont="1" applyFill="1" applyBorder="1" applyAlignment="1">
      <alignment horizontal="center" vertical="center"/>
    </xf>
    <xf numFmtId="0" fontId="14" fillId="0" borderId="39" xfId="43" applyFont="1" applyFill="1" applyBorder="1" applyAlignment="1">
      <alignment horizontal="center" vertical="center"/>
    </xf>
    <xf numFmtId="0" fontId="14" fillId="0" borderId="79" xfId="43" applyFont="1" applyFill="1" applyBorder="1" applyAlignment="1">
      <alignment horizontal="center" vertical="center"/>
    </xf>
    <xf numFmtId="0" fontId="15" fillId="0" borderId="19" xfId="43" applyFont="1" applyFill="1" applyBorder="1" applyAlignment="1">
      <alignment horizontal="center" vertical="center"/>
    </xf>
    <xf numFmtId="0" fontId="15" fillId="0" borderId="23" xfId="43" applyFont="1" applyBorder="1" applyAlignment="1">
      <alignment horizontal="center" wrapText="1"/>
    </xf>
    <xf numFmtId="0" fontId="15" fillId="0" borderId="46" xfId="43" applyFont="1" applyBorder="1" applyAlignment="1">
      <alignment horizontal="center" wrapText="1"/>
    </xf>
    <xf numFmtId="0" fontId="15" fillId="0" borderId="44" xfId="43" applyFont="1" applyBorder="1" applyAlignment="1">
      <alignment horizontal="center" wrapText="1"/>
    </xf>
    <xf numFmtId="0" fontId="3" fillId="0" borderId="0" xfId="0" applyFont="1" applyBorder="1" applyAlignment="1"/>
    <xf numFmtId="0" fontId="15" fillId="0" borderId="71" xfId="43" applyFont="1" applyBorder="1" applyAlignment="1">
      <alignment horizontal="center" vertical="center" wrapText="1"/>
    </xf>
    <xf numFmtId="0" fontId="14" fillId="0" borderId="15" xfId="43" applyFont="1" applyBorder="1" applyAlignment="1">
      <alignment horizontal="center" vertical="center"/>
    </xf>
    <xf numFmtId="0" fontId="14" fillId="0" borderId="49" xfId="43" applyFont="1" applyBorder="1" applyAlignment="1">
      <alignment horizontal="center" vertical="center"/>
    </xf>
    <xf numFmtId="0" fontId="14" fillId="0" borderId="49" xfId="43" applyFont="1" applyBorder="1" applyAlignment="1">
      <alignment horizontal="center" vertical="center" wrapText="1"/>
    </xf>
    <xf numFmtId="0" fontId="33" fillId="0" borderId="49" xfId="43" applyFont="1" applyFill="1" applyBorder="1" applyAlignment="1">
      <alignment horizontal="center" vertical="center"/>
    </xf>
    <xf numFmtId="0" fontId="14" fillId="0" borderId="49" xfId="43" applyFont="1" applyFill="1" applyBorder="1" applyAlignment="1">
      <alignment horizontal="center" vertical="center"/>
    </xf>
    <xf numFmtId="0" fontId="14" fillId="0" borderId="78" xfId="43" applyFont="1" applyFill="1" applyBorder="1" applyAlignment="1">
      <alignment horizontal="center" vertical="center"/>
    </xf>
    <xf numFmtId="0" fontId="14" fillId="0" borderId="20" xfId="43" applyFont="1" applyFill="1" applyBorder="1" applyAlignment="1">
      <alignment horizontal="center" vertical="center"/>
    </xf>
    <xf numFmtId="0" fontId="42" fillId="0" borderId="50" xfId="43" applyFont="1" applyBorder="1" applyAlignment="1">
      <alignment horizontal="center" vertical="center" wrapText="1"/>
    </xf>
    <xf numFmtId="0" fontId="44" fillId="0" borderId="14" xfId="43" applyFont="1" applyBorder="1" applyAlignment="1">
      <alignment horizontal="center" vertical="center" wrapText="1"/>
    </xf>
    <xf numFmtId="0" fontId="44" fillId="0" borderId="12" xfId="43" applyFont="1" applyBorder="1" applyAlignment="1">
      <alignment horizontal="center" vertical="center" wrapText="1"/>
    </xf>
    <xf numFmtId="0" fontId="44" fillId="0" borderId="43" xfId="43" applyFont="1" applyBorder="1" applyAlignment="1">
      <alignment horizontal="center" vertical="center" wrapText="1"/>
    </xf>
    <xf numFmtId="0" fontId="44" fillId="0" borderId="18" xfId="43" applyFont="1" applyBorder="1" applyAlignment="1">
      <alignment horizontal="center" vertical="center" wrapText="1"/>
    </xf>
    <xf numFmtId="0" fontId="14" fillId="0" borderId="39" xfId="43" applyFont="1" applyBorder="1" applyAlignment="1">
      <alignment horizontal="center" vertical="center" wrapText="1"/>
    </xf>
    <xf numFmtId="0" fontId="14" fillId="0" borderId="19" xfId="43" applyFont="1" applyFill="1" applyBorder="1" applyAlignment="1">
      <alignment horizontal="center" vertical="center"/>
    </xf>
    <xf numFmtId="0" fontId="114" fillId="0" borderId="0" xfId="43" applyFont="1" applyBorder="1" applyAlignment="1">
      <alignment vertical="center" wrapText="1"/>
    </xf>
    <xf numFmtId="10" fontId="14" fillId="0" borderId="0" xfId="0" applyNumberFormat="1" applyFont="1" applyAlignment="1">
      <alignment horizontal="center"/>
    </xf>
    <xf numFmtId="10" fontId="15" fillId="0" borderId="47" xfId="6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5" fillId="0" borderId="44" xfId="59" applyNumberFormat="1" applyFont="1" applyBorder="1" applyAlignment="1">
      <alignment horizontal="center"/>
    </xf>
    <xf numFmtId="10" fontId="14" fillId="0" borderId="0" xfId="0" applyNumberFormat="1" applyFont="1" applyBorder="1"/>
    <xf numFmtId="0" fontId="53" fillId="0" borderId="25" xfId="0" applyFont="1" applyFill="1" applyBorder="1" applyAlignment="1">
      <alignment vertical="top" wrapText="1"/>
    </xf>
    <xf numFmtId="0" fontId="115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25" xfId="0" applyFont="1" applyBorder="1" applyAlignment="1">
      <alignment vertical="top" wrapText="1"/>
    </xf>
    <xf numFmtId="0" fontId="53" fillId="0" borderId="4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Fill="1" applyBorder="1"/>
    <xf numFmtId="0" fontId="35" fillId="24" borderId="18" xfId="0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wrapText="1"/>
    </xf>
    <xf numFmtId="2" fontId="25" fillId="0" borderId="21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vertical="center" wrapText="1"/>
    </xf>
  </cellXfs>
  <cellStyles count="63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Çıkış" xfId="26"/>
    <cellStyle name="Giriş" xfId="27"/>
    <cellStyle name="Hesaplama" xfId="28"/>
    <cellStyle name="İşaretli Hücre" xfId="29"/>
    <cellStyle name="İyi" xfId="30"/>
    <cellStyle name="Köprü" xfId="31" builtinId="8"/>
    <cellStyle name="Kötü" xfId="32"/>
    <cellStyle name="Normal" xfId="0" builtinId="0"/>
    <cellStyle name="Normal 2" xfId="33"/>
    <cellStyle name="Normal 3" xfId="34"/>
    <cellStyle name="Normal 4" xfId="60"/>
    <cellStyle name="Normal_20002BASARILISANS" xfId="35"/>
    <cellStyle name="Normal_20002BASARILISANS 2" xfId="61"/>
    <cellStyle name="Normal_20002BASARILISANS_2011 Faaliyet Raporu" xfId="36"/>
    <cellStyle name="Normal_20002BASARILISANS_Kitap1" xfId="37"/>
    <cellStyle name="Normal_20002BASARILISANS_Kopya Kopya 2011 Faaliyet Raporu" xfId="38"/>
    <cellStyle name="Normal_20002BASARIYUKSEKLISANS_Kitap1" xfId="39"/>
    <cellStyle name="Normal_20002BASARIYUKSEKLISANS2_Kitap1" xfId="40"/>
    <cellStyle name="Normal_2005_Faaliyet_graf" xfId="41"/>
    <cellStyle name="Normal_Kitap1" xfId="42"/>
    <cellStyle name="Normal_ODTU-OSSSonuclari-2009" xfId="43"/>
    <cellStyle name="Normal_ortak programlar" xfId="44"/>
    <cellStyle name="Normal_Sayfa1" xfId="45"/>
    <cellStyle name="Normal_Sayfa1_1" xfId="46"/>
    <cellStyle name="Normal_Sayfa2" xfId="47"/>
    <cellStyle name="Not" xfId="48"/>
    <cellStyle name="Nötr" xfId="49"/>
    <cellStyle name="ParaBirimi" xfId="62" builtinId="4"/>
    <cellStyle name="Toplam" xfId="50"/>
    <cellStyle name="Uyarı Metni" xfId="51"/>
    <cellStyle name="Virgül [0]_AybarBey için" xfId="52"/>
    <cellStyle name="Vurgu1" xfId="53"/>
    <cellStyle name="Vurgu2" xfId="54"/>
    <cellStyle name="Vurgu3" xfId="55"/>
    <cellStyle name="Vurgu4" xfId="56"/>
    <cellStyle name="Vurgu5" xfId="57"/>
    <cellStyle name="Vurgu6" xfId="58"/>
    <cellStyle name="Yüzde" xfId="5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660066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2008 ÖSS 1. TERCİH YÜZDELERİ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2008 ÖSS 1. TERCİH YÜZDESİ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[1]SAYFA11!$A$27:$A$78</c:f>
              <c:strCache>
                <c:ptCount val="52"/>
                <c:pt idx="0">
                  <c:v>Elektrik-Elektronik Mühendisliği</c:v>
                </c:pt>
                <c:pt idx="1">
                  <c:v>Mimarlık</c:v>
                </c:pt>
                <c:pt idx="2">
                  <c:v>Psikoloji</c:v>
                </c:pt>
                <c:pt idx="3">
                  <c:v>İngilizce Öğretmenliği</c:v>
                </c:pt>
                <c:pt idx="4">
                  <c:v>Endüstri Ürünleri Tasarımı</c:v>
                </c:pt>
                <c:pt idx="5">
                  <c:v>Okul Öncesi Öğretmenliği</c:v>
                </c:pt>
                <c:pt idx="6">
                  <c:v>Moleküler Biyoloji ve Genetik</c:v>
                </c:pt>
                <c:pt idx="7">
                  <c:v>Endüstri Mühendisliği</c:v>
                </c:pt>
                <c:pt idx="8">
                  <c:v>Bilgisayar Mühendisliği</c:v>
                </c:pt>
                <c:pt idx="9">
                  <c:v>İngilizce Öğretmenliği (SUNY New Paltz)</c:v>
                </c:pt>
                <c:pt idx="10">
                  <c:v>Bilgisayar ve Öğretim Teknolojileri Öğretmenliği</c:v>
                </c:pt>
                <c:pt idx="11">
                  <c:v>İşletme</c:v>
                </c:pt>
                <c:pt idx="12">
                  <c:v>İşletme (SUNY Binghamton)</c:v>
                </c:pt>
                <c:pt idx="13">
                  <c:v>İlköğretim Matematik Öğretmenliği</c:v>
                </c:pt>
                <c:pt idx="14">
                  <c:v>Uluslararası İlişkiler</c:v>
                </c:pt>
                <c:pt idx="15">
                  <c:v>Makina Mühendisliği</c:v>
                </c:pt>
                <c:pt idx="16">
                  <c:v>Kimya Öğretmenliği</c:v>
                </c:pt>
                <c:pt idx="17">
                  <c:v>İngilizce Öğretmenliği (KKK)</c:v>
                </c:pt>
                <c:pt idx="18">
                  <c:v>Küresel Siyaset ve Ulus. İliş. (SUNY Binghamton)</c:v>
                </c:pt>
                <c:pt idx="19">
                  <c:v>Fizik</c:v>
                </c:pt>
                <c:pt idx="20">
                  <c:v>Havacılık ve Uzay Mühendisliği</c:v>
                </c:pt>
                <c:pt idx="21">
                  <c:v>İktisat</c:v>
                </c:pt>
                <c:pt idx="22">
                  <c:v>Tarih</c:v>
                </c:pt>
                <c:pt idx="23">
                  <c:v>İnşaat Mühendisliği</c:v>
                </c:pt>
                <c:pt idx="24">
                  <c:v>Siyaset Bilimi ve Kamu Yönetimi</c:v>
                </c:pt>
                <c:pt idx="25">
                  <c:v>Siyaset Bilimi ve Uluslararası İlişkiler (KKK)</c:v>
                </c:pt>
                <c:pt idx="26">
                  <c:v>Biyoloji</c:v>
                </c:pt>
                <c:pt idx="27">
                  <c:v>Matematik</c:v>
                </c:pt>
                <c:pt idx="28">
                  <c:v>Psikoloji (KKK)</c:v>
                </c:pt>
                <c:pt idx="29">
                  <c:v>Petrol ve Doğalgaz Mühendisliği (KKK)</c:v>
                </c:pt>
                <c:pt idx="30">
                  <c:v>Kimya Mühendisliği (KKK)</c:v>
                </c:pt>
                <c:pt idx="31">
                  <c:v>Felsefe</c:v>
                </c:pt>
                <c:pt idx="32">
                  <c:v>Sosyoloji</c:v>
                </c:pt>
                <c:pt idx="33">
                  <c:v>İnşaat Mühendisliği (KKK)</c:v>
                </c:pt>
                <c:pt idx="34">
                  <c:v>Elektrik Elektronik Mühendisliği (KKK)</c:v>
                </c:pt>
                <c:pt idx="35">
                  <c:v>İşletme (KKK)</c:v>
                </c:pt>
                <c:pt idx="36">
                  <c:v>Petrol ve Doğalgaz Mühendisliği</c:v>
                </c:pt>
                <c:pt idx="37">
                  <c:v>Kimya</c:v>
                </c:pt>
                <c:pt idx="38">
                  <c:v>İktisat (KKK)</c:v>
                </c:pt>
                <c:pt idx="39">
                  <c:v>İlköğretim Fen Bilgisi Öğretmenliği</c:v>
                </c:pt>
                <c:pt idx="40">
                  <c:v>Bilgisayar Mühendisliği (KKK)</c:v>
                </c:pt>
                <c:pt idx="41">
                  <c:v>Metalurji ve Malzeme Mühendisliği</c:v>
                </c:pt>
                <c:pt idx="42">
                  <c:v>Kimya Mühendisliği</c:v>
                </c:pt>
                <c:pt idx="43">
                  <c:v>Gıda Mühendisliği</c:v>
                </c:pt>
                <c:pt idx="44">
                  <c:v>Fizik Öğretmenliği</c:v>
                </c:pt>
                <c:pt idx="45">
                  <c:v>İstatistik</c:v>
                </c:pt>
                <c:pt idx="46">
                  <c:v>Maden Mühendisliği</c:v>
                </c:pt>
                <c:pt idx="47">
                  <c:v>Jeoloji Mühendisliği</c:v>
                </c:pt>
                <c:pt idx="48">
                  <c:v>Şehir ve Bölge Planlama</c:v>
                </c:pt>
                <c:pt idx="49">
                  <c:v>Makina Mühendisliği (KKK)</c:v>
                </c:pt>
                <c:pt idx="50">
                  <c:v>İşletme (KKK-SUNY New Paltz)</c:v>
                </c:pt>
                <c:pt idx="51">
                  <c:v>Çevre Mühendisliği</c:v>
                </c:pt>
              </c:strCache>
            </c:strRef>
          </c:cat>
          <c:val>
            <c:numRef>
              <c:f>[1]SAYFA11!$B$27:$B$79</c:f>
              <c:numCache>
                <c:formatCode>General</c:formatCode>
                <c:ptCount val="53"/>
                <c:pt idx="0">
                  <c:v>62.222222222222221</c:v>
                </c:pt>
                <c:pt idx="1">
                  <c:v>56.71641791044776</c:v>
                </c:pt>
                <c:pt idx="2">
                  <c:v>50.877192982456137</c:v>
                </c:pt>
                <c:pt idx="3">
                  <c:v>49.074074074074076</c:v>
                </c:pt>
                <c:pt idx="4">
                  <c:v>47.222222222222221</c:v>
                </c:pt>
                <c:pt idx="5">
                  <c:v>46.808510638297875</c:v>
                </c:pt>
                <c:pt idx="6">
                  <c:v>46.153846153846153</c:v>
                </c:pt>
                <c:pt idx="7">
                  <c:v>44.155844155844157</c:v>
                </c:pt>
                <c:pt idx="8">
                  <c:v>41.836734693877553</c:v>
                </c:pt>
                <c:pt idx="9">
                  <c:v>40</c:v>
                </c:pt>
                <c:pt idx="10">
                  <c:v>38.596491228070178</c:v>
                </c:pt>
                <c:pt idx="11">
                  <c:v>37.037037037037038</c:v>
                </c:pt>
                <c:pt idx="12">
                  <c:v>36.666666666666664</c:v>
                </c:pt>
                <c:pt idx="13">
                  <c:v>34.042553191489361</c:v>
                </c:pt>
                <c:pt idx="14">
                  <c:v>31.343283582089551</c:v>
                </c:pt>
                <c:pt idx="15">
                  <c:v>30</c:v>
                </c:pt>
                <c:pt idx="16">
                  <c:v>27.777777777777779</c:v>
                </c:pt>
                <c:pt idx="17">
                  <c:v>23.80952380952381</c:v>
                </c:pt>
                <c:pt idx="18">
                  <c:v>23.333333333333332</c:v>
                </c:pt>
                <c:pt idx="19">
                  <c:v>22.727272727272727</c:v>
                </c:pt>
                <c:pt idx="20">
                  <c:v>22.388059701492537</c:v>
                </c:pt>
                <c:pt idx="21">
                  <c:v>21.296296296296298</c:v>
                </c:pt>
                <c:pt idx="22">
                  <c:v>19.444444444444443</c:v>
                </c:pt>
                <c:pt idx="23">
                  <c:v>18.333333333333332</c:v>
                </c:pt>
                <c:pt idx="24">
                  <c:v>17.346938775510203</c:v>
                </c:pt>
                <c:pt idx="25">
                  <c:v>17.073170731707318</c:v>
                </c:pt>
                <c:pt idx="26">
                  <c:v>17.021276595744681</c:v>
                </c:pt>
                <c:pt idx="27">
                  <c:v>16.883116883116884</c:v>
                </c:pt>
                <c:pt idx="28">
                  <c:v>15</c:v>
                </c:pt>
                <c:pt idx="29">
                  <c:v>14.705882352941176</c:v>
                </c:pt>
                <c:pt idx="30">
                  <c:v>14.634146341463415</c:v>
                </c:pt>
                <c:pt idx="31">
                  <c:v>14.634146341463415</c:v>
                </c:pt>
                <c:pt idx="32">
                  <c:v>13.432835820895523</c:v>
                </c:pt>
                <c:pt idx="33">
                  <c:v>12.76595744680851</c:v>
                </c:pt>
                <c:pt idx="34">
                  <c:v>12.5</c:v>
                </c:pt>
                <c:pt idx="35">
                  <c:v>12.195121951219512</c:v>
                </c:pt>
                <c:pt idx="36">
                  <c:v>11.111111111111111</c:v>
                </c:pt>
                <c:pt idx="37">
                  <c:v>10.447761194029852</c:v>
                </c:pt>
                <c:pt idx="38">
                  <c:v>10</c:v>
                </c:pt>
                <c:pt idx="39">
                  <c:v>8.7719298245614041</c:v>
                </c:pt>
                <c:pt idx="40">
                  <c:v>8.3333333333333339</c:v>
                </c:pt>
                <c:pt idx="41">
                  <c:v>7.4626865671641793</c:v>
                </c:pt>
                <c:pt idx="42">
                  <c:v>6.1224489795918364</c:v>
                </c:pt>
                <c:pt idx="43">
                  <c:v>5.9701492537313436</c:v>
                </c:pt>
                <c:pt idx="44">
                  <c:v>5.5555555555555554</c:v>
                </c:pt>
                <c:pt idx="45">
                  <c:v>4.2553191489361701</c:v>
                </c:pt>
                <c:pt idx="46">
                  <c:v>4.2553191489361701</c:v>
                </c:pt>
                <c:pt idx="47">
                  <c:v>4.166666666666667</c:v>
                </c:pt>
                <c:pt idx="48">
                  <c:v>3.5087719298245612</c:v>
                </c:pt>
                <c:pt idx="49">
                  <c:v>3.5087719298245612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15728"/>
        <c:axId val="152616112"/>
      </c:barChart>
      <c:catAx>
        <c:axId val="15261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580" b="0" i="0" u="none" strike="noStrike" baseline="0">
                <a:solidFill>
                  <a:srgbClr val="660066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2616112"/>
        <c:crosses val="autoZero"/>
        <c:auto val="1"/>
        <c:lblAlgn val="ctr"/>
        <c:lblOffset val="100"/>
        <c:noMultiLvlLbl val="0"/>
      </c:catAx>
      <c:valAx>
        <c:axId val="1526161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660066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261572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45423243221925E-2"/>
          <c:y val="0.15517260041347611"/>
          <c:w val="0.85714372365881741"/>
          <c:h val="0.6305426302515854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'1.tercih yillar tablo GRF'!$B$3:$K$3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'1.tercih yillar tablo GRF'!$B$4:$K$4</c:f>
              <c:numCache>
                <c:formatCode>0</c:formatCode>
                <c:ptCount val="10"/>
                <c:pt idx="0">
                  <c:v>822</c:v>
                </c:pt>
                <c:pt idx="1">
                  <c:v>578</c:v>
                </c:pt>
                <c:pt idx="2">
                  <c:v>805</c:v>
                </c:pt>
                <c:pt idx="3">
                  <c:v>905</c:v>
                </c:pt>
                <c:pt idx="4">
                  <c:v>609</c:v>
                </c:pt>
                <c:pt idx="5">
                  <c:v>760</c:v>
                </c:pt>
                <c:pt idx="6">
                  <c:v>728</c:v>
                </c:pt>
                <c:pt idx="7">
                  <c:v>762</c:v>
                </c:pt>
                <c:pt idx="8">
                  <c:v>760</c:v>
                </c:pt>
                <c:pt idx="9">
                  <c:v>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12216"/>
        <c:axId val="152743040"/>
      </c:lineChart>
      <c:catAx>
        <c:axId val="15261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2743040"/>
        <c:crosses val="autoZero"/>
        <c:auto val="1"/>
        <c:lblAlgn val="ctr"/>
        <c:lblOffset val="100"/>
        <c:noMultiLvlLbl val="0"/>
      </c:catAx>
      <c:valAx>
        <c:axId val="1527430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2612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1.5748031496062993" l="1.5748031496062993" r="1.3779527559055118" t="1.9685039370078741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13855442957515E-2"/>
          <c:y val="0.17615026409539997"/>
          <c:w val="0.88002798181182229"/>
          <c:h val="0.7272727272727272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cat>
            <c:numRef>
              <c:f>'ilk 3 tablo GRF'!$B$3:$K$3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'ilk 3 tablo GRF'!$B$4:$K$4</c:f>
              <c:numCache>
                <c:formatCode>General</c:formatCode>
                <c:ptCount val="10"/>
                <c:pt idx="0">
                  <c:v>1861</c:v>
                </c:pt>
                <c:pt idx="1">
                  <c:v>1453</c:v>
                </c:pt>
                <c:pt idx="2">
                  <c:v>1855</c:v>
                </c:pt>
                <c:pt idx="3">
                  <c:v>2000</c:v>
                </c:pt>
                <c:pt idx="4">
                  <c:v>1451</c:v>
                </c:pt>
                <c:pt idx="5">
                  <c:v>1748</c:v>
                </c:pt>
                <c:pt idx="6">
                  <c:v>1829</c:v>
                </c:pt>
                <c:pt idx="7">
                  <c:v>1944</c:v>
                </c:pt>
                <c:pt idx="8">
                  <c:v>1841</c:v>
                </c:pt>
                <c:pt idx="9">
                  <c:v>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18256"/>
        <c:axId val="150151336"/>
      </c:lineChart>
      <c:catAx>
        <c:axId val="15271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0151336"/>
        <c:crosses val="autoZero"/>
        <c:auto val="1"/>
        <c:lblAlgn val="ctr"/>
        <c:lblOffset val="100"/>
        <c:noMultiLvlLbl val="0"/>
      </c:catAx>
      <c:valAx>
        <c:axId val="150151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2718256"/>
        <c:crosses val="autoZero"/>
        <c:crossBetween val="between"/>
        <c:majorUnit val="2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1.5748031496062993" l="1.5748031496062993" r="1.3779527559055118" t="1.9685039370078741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5248380129592E-2"/>
          <c:y val="0.18306636155606407"/>
          <c:w val="0.90172786177105835"/>
          <c:h val="0.64530892448512589"/>
        </c:manualLayout>
      </c:layout>
      <c:lineChart>
        <c:grouping val="standard"/>
        <c:varyColors val="0"/>
        <c:ser>
          <c:idx val="0"/>
          <c:order val="0"/>
          <c:tx>
            <c:v>YÜKSEK LİSANS</c:v>
          </c:tx>
          <c:spPr>
            <a:ln>
              <a:solidFill>
                <a:prstClr val="black"/>
              </a:solidFill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cat>
            <c:numRef>
              <c:f>'YL Dok mezun tablo GRF.'!$C$2:$L$2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'YL Dok mezun tablo GRF.'!$C$3:$L$3</c:f>
              <c:numCache>
                <c:formatCode>General</c:formatCode>
                <c:ptCount val="10"/>
                <c:pt idx="0">
                  <c:v>706</c:v>
                </c:pt>
                <c:pt idx="1">
                  <c:v>839</c:v>
                </c:pt>
                <c:pt idx="2">
                  <c:v>1001</c:v>
                </c:pt>
                <c:pt idx="3">
                  <c:v>938</c:v>
                </c:pt>
                <c:pt idx="4">
                  <c:v>1135</c:v>
                </c:pt>
                <c:pt idx="5">
                  <c:v>911</c:v>
                </c:pt>
                <c:pt idx="6">
                  <c:v>989</c:v>
                </c:pt>
                <c:pt idx="7">
                  <c:v>828</c:v>
                </c:pt>
                <c:pt idx="8">
                  <c:v>858</c:v>
                </c:pt>
                <c:pt idx="9">
                  <c:v>748</c:v>
                </c:pt>
              </c:numCache>
            </c:numRef>
          </c:val>
          <c:smooth val="0"/>
        </c:ser>
        <c:ser>
          <c:idx val="1"/>
          <c:order val="1"/>
          <c:tx>
            <c:v>DOKTORA</c:v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cat>
            <c:numRef>
              <c:f>'YL Dok mezun tablo GRF.'!$C$2:$L$2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'YL Dok mezun tablo GRF.'!$C$4:$L$4</c:f>
              <c:numCache>
                <c:formatCode>General</c:formatCode>
                <c:ptCount val="10"/>
                <c:pt idx="0">
                  <c:v>89</c:v>
                </c:pt>
                <c:pt idx="1">
                  <c:v>112</c:v>
                </c:pt>
                <c:pt idx="2">
                  <c:v>194</c:v>
                </c:pt>
                <c:pt idx="3">
                  <c:v>138</c:v>
                </c:pt>
                <c:pt idx="4">
                  <c:v>238</c:v>
                </c:pt>
                <c:pt idx="5">
                  <c:v>248</c:v>
                </c:pt>
                <c:pt idx="6">
                  <c:v>256</c:v>
                </c:pt>
                <c:pt idx="7">
                  <c:v>255</c:v>
                </c:pt>
                <c:pt idx="8">
                  <c:v>195</c:v>
                </c:pt>
                <c:pt idx="9">
                  <c:v>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7712"/>
        <c:axId val="150077320"/>
      </c:lineChart>
      <c:catAx>
        <c:axId val="15007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4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0077320"/>
        <c:crosses val="autoZero"/>
        <c:auto val="1"/>
        <c:lblAlgn val="ctr"/>
        <c:lblOffset val="100"/>
        <c:noMultiLvlLbl val="0"/>
      </c:catAx>
      <c:valAx>
        <c:axId val="150077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5007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95032397408208"/>
          <c:y val="0.19221967963386727"/>
          <c:w val="0.11555075593952484"/>
          <c:h val="0.10068649885583525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1.5748031496062993" l="1.5748031496062993" r="1.3779527559055118" t="1.9685039370078741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0</xdr:rowOff>
    </xdr:from>
    <xdr:to>
      <xdr:col>32</xdr:col>
      <xdr:colOff>0</xdr:colOff>
      <xdr:row>84</xdr:row>
      <xdr:rowOff>0</xdr:rowOff>
    </xdr:to>
    <xdr:graphicFrame macro="">
      <xdr:nvGraphicFramePr>
        <xdr:cNvPr id="49572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10</xdr:col>
      <xdr:colOff>0</xdr:colOff>
      <xdr:row>30</xdr:row>
      <xdr:rowOff>0</xdr:rowOff>
    </xdr:to>
    <xdr:graphicFrame macro="">
      <xdr:nvGraphicFramePr>
        <xdr:cNvPr id="5078047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10</xdr:col>
      <xdr:colOff>19050</xdr:colOff>
      <xdr:row>30</xdr:row>
      <xdr:rowOff>0</xdr:rowOff>
    </xdr:to>
    <xdr:graphicFrame macro="">
      <xdr:nvGraphicFramePr>
        <xdr:cNvPr id="5105689" name="Chart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11</xdr:col>
      <xdr:colOff>9525</xdr:colOff>
      <xdr:row>31</xdr:row>
      <xdr:rowOff>76200</xdr:rowOff>
    </xdr:to>
    <xdr:graphicFrame macro="">
      <xdr:nvGraphicFramePr>
        <xdr:cNvPr id="5093404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oidb\Local%20Settings\Temporary%20Internet%20Files\Content.IE5\IPRRL112\Documents%20and%20Settings\oidb\Desktop\faliyet_grafik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1"/>
      <sheetName val="SAYFA 12"/>
      <sheetName val="SAYFA 17"/>
      <sheetName val="SAYFA 19"/>
      <sheetName val="sayfa 29"/>
      <sheetName val="SAYFA 30"/>
      <sheetName val="SAYFA 31"/>
      <sheetName val="SAYFA 32"/>
      <sheetName val="SAYFA 33"/>
      <sheetName val="SAYFA 34"/>
      <sheetName val="SAYFA 39"/>
      <sheetName val="SAYFA 46"/>
      <sheetName val="SAYFA 47"/>
      <sheetName val="SAYFA 49"/>
      <sheetName val="SAYFA 50"/>
      <sheetName val="SAYFA 51"/>
      <sheetName val="SAYFA 52"/>
      <sheetName val="SAYFA 53"/>
      <sheetName val="SAYFA 54"/>
      <sheetName val="SAYFA 58"/>
      <sheetName val="ÖĞRETİM ÜYESİ BİLGİSİ ÇALIŞMA"/>
    </sheetNames>
    <sheetDataSet>
      <sheetData sheetId="0">
        <row r="27">
          <cell r="A27" t="str">
            <v>Elektrik-Elektronik Mühendisliği</v>
          </cell>
          <cell r="B27">
            <v>62.222222222222221</v>
          </cell>
        </row>
        <row r="28">
          <cell r="A28" t="str">
            <v>Mimarlık</v>
          </cell>
          <cell r="B28">
            <v>56.71641791044776</v>
          </cell>
        </row>
        <row r="29">
          <cell r="A29" t="str">
            <v>Psikoloji</v>
          </cell>
          <cell r="B29">
            <v>50.877192982456137</v>
          </cell>
        </row>
        <row r="30">
          <cell r="A30" t="str">
            <v>İngilizce Öğretmenliği</v>
          </cell>
          <cell r="B30">
            <v>49.074074074074076</v>
          </cell>
        </row>
        <row r="31">
          <cell r="A31" t="str">
            <v>Endüstri Ürünleri Tasarımı</v>
          </cell>
          <cell r="B31">
            <v>47.222222222222221</v>
          </cell>
        </row>
        <row r="32">
          <cell r="A32" t="str">
            <v>Okul Öncesi Öğretmenliği</v>
          </cell>
          <cell r="B32">
            <v>46.808510638297875</v>
          </cell>
        </row>
        <row r="33">
          <cell r="A33" t="str">
            <v>Moleküler Biyoloji ve Genetik</v>
          </cell>
          <cell r="B33">
            <v>46.153846153846153</v>
          </cell>
        </row>
        <row r="34">
          <cell r="A34" t="str">
            <v>Endüstri Mühendisliği</v>
          </cell>
          <cell r="B34">
            <v>44.155844155844157</v>
          </cell>
        </row>
        <row r="35">
          <cell r="A35" t="str">
            <v>Bilgisayar Mühendisliği</v>
          </cell>
          <cell r="B35">
            <v>41.836734693877553</v>
          </cell>
        </row>
        <row r="36">
          <cell r="A36" t="str">
            <v>İngilizce Öğretmenliği (SUNY New Paltz)</v>
          </cell>
          <cell r="B36">
            <v>40</v>
          </cell>
        </row>
        <row r="37">
          <cell r="A37" t="str">
            <v>Bilgisayar ve Öğretim Teknolojileri Öğretmenliği</v>
          </cell>
          <cell r="B37">
            <v>38.596491228070178</v>
          </cell>
        </row>
        <row r="38">
          <cell r="A38" t="str">
            <v>İşletme</v>
          </cell>
          <cell r="B38">
            <v>37.037037037037038</v>
          </cell>
        </row>
        <row r="39">
          <cell r="A39" t="str">
            <v>İşletme (SUNY Binghamton)</v>
          </cell>
          <cell r="B39">
            <v>36.666666666666664</v>
          </cell>
        </row>
        <row r="40">
          <cell r="A40" t="str">
            <v>İlköğretim Matematik Öğretmenliği</v>
          </cell>
          <cell r="B40">
            <v>34.042553191489361</v>
          </cell>
        </row>
        <row r="41">
          <cell r="A41" t="str">
            <v>Uluslararası İlişkiler</v>
          </cell>
          <cell r="B41">
            <v>31.343283582089551</v>
          </cell>
        </row>
        <row r="42">
          <cell r="A42" t="str">
            <v>Makina Mühendisliği</v>
          </cell>
          <cell r="B42">
            <v>30</v>
          </cell>
        </row>
        <row r="43">
          <cell r="A43" t="str">
            <v>Kimya Öğretmenliği</v>
          </cell>
          <cell r="B43">
            <v>27.777777777777779</v>
          </cell>
        </row>
        <row r="44">
          <cell r="A44" t="str">
            <v>İngilizce Öğretmenliği (KKK)</v>
          </cell>
          <cell r="B44">
            <v>23.80952380952381</v>
          </cell>
        </row>
        <row r="45">
          <cell r="A45" t="str">
            <v>Küresel Siyaset ve Ulus. İliş. (SUNY Binghamton)</v>
          </cell>
          <cell r="B45">
            <v>23.333333333333332</v>
          </cell>
        </row>
        <row r="46">
          <cell r="A46" t="str">
            <v>Fizik</v>
          </cell>
          <cell r="B46">
            <v>22.727272727272727</v>
          </cell>
        </row>
        <row r="47">
          <cell r="A47" t="str">
            <v>Havacılık ve Uzay Mühendisliği</v>
          </cell>
          <cell r="B47">
            <v>22.388059701492537</v>
          </cell>
        </row>
        <row r="48">
          <cell r="A48" t="str">
            <v>İktisat</v>
          </cell>
          <cell r="B48">
            <v>21.296296296296298</v>
          </cell>
        </row>
        <row r="49">
          <cell r="A49" t="str">
            <v>Tarih</v>
          </cell>
          <cell r="B49">
            <v>19.444444444444443</v>
          </cell>
        </row>
        <row r="50">
          <cell r="A50" t="str">
            <v>İnşaat Mühendisliği</v>
          </cell>
          <cell r="B50">
            <v>18.333333333333332</v>
          </cell>
        </row>
        <row r="51">
          <cell r="A51" t="str">
            <v>Siyaset Bilimi ve Kamu Yönetimi</v>
          </cell>
          <cell r="B51">
            <v>17.346938775510203</v>
          </cell>
        </row>
        <row r="52">
          <cell r="A52" t="str">
            <v>Siyaset Bilimi ve Uluslararası İlişkiler (KKK)</v>
          </cell>
          <cell r="B52">
            <v>17.073170731707318</v>
          </cell>
        </row>
        <row r="53">
          <cell r="A53" t="str">
            <v>Biyoloji</v>
          </cell>
          <cell r="B53">
            <v>17.021276595744681</v>
          </cell>
        </row>
        <row r="54">
          <cell r="A54" t="str">
            <v>Matematik</v>
          </cell>
          <cell r="B54">
            <v>16.883116883116884</v>
          </cell>
        </row>
        <row r="55">
          <cell r="A55" t="str">
            <v>Psikoloji (KKK)</v>
          </cell>
          <cell r="B55">
            <v>15</v>
          </cell>
        </row>
        <row r="56">
          <cell r="A56" t="str">
            <v>Petrol ve Doğalgaz Mühendisliği (KKK)</v>
          </cell>
          <cell r="B56">
            <v>14.705882352941176</v>
          </cell>
        </row>
        <row r="57">
          <cell r="A57" t="str">
            <v>Kimya Mühendisliği (KKK)</v>
          </cell>
          <cell r="B57">
            <v>14.634146341463415</v>
          </cell>
        </row>
        <row r="58">
          <cell r="A58" t="str">
            <v>Felsefe</v>
          </cell>
          <cell r="B58">
            <v>14.634146341463415</v>
          </cell>
        </row>
        <row r="59">
          <cell r="A59" t="str">
            <v>Sosyoloji</v>
          </cell>
          <cell r="B59">
            <v>13.432835820895523</v>
          </cell>
        </row>
        <row r="60">
          <cell r="A60" t="str">
            <v>İnşaat Mühendisliği (KKK)</v>
          </cell>
          <cell r="B60">
            <v>12.76595744680851</v>
          </cell>
        </row>
        <row r="61">
          <cell r="A61" t="str">
            <v>Elektrik Elektronik Mühendisliği (KKK)</v>
          </cell>
          <cell r="B61">
            <v>12.5</v>
          </cell>
        </row>
        <row r="62">
          <cell r="A62" t="str">
            <v>İşletme (KKK)</v>
          </cell>
          <cell r="B62">
            <v>12.195121951219512</v>
          </cell>
        </row>
        <row r="63">
          <cell r="A63" t="str">
            <v>Petrol ve Doğalgaz Mühendisliği</v>
          </cell>
          <cell r="B63">
            <v>11.111111111111111</v>
          </cell>
        </row>
        <row r="64">
          <cell r="A64" t="str">
            <v>Kimya</v>
          </cell>
          <cell r="B64">
            <v>10.447761194029852</v>
          </cell>
        </row>
        <row r="65">
          <cell r="A65" t="str">
            <v>İktisat (KKK)</v>
          </cell>
          <cell r="B65">
            <v>10</v>
          </cell>
        </row>
        <row r="66">
          <cell r="A66" t="str">
            <v>İlköğretim Fen Bilgisi Öğretmenliği</v>
          </cell>
          <cell r="B66">
            <v>8.7719298245614041</v>
          </cell>
        </row>
        <row r="67">
          <cell r="A67" t="str">
            <v>Bilgisayar Mühendisliği (KKK)</v>
          </cell>
          <cell r="B67">
            <v>8.3333333333333339</v>
          </cell>
        </row>
        <row r="68">
          <cell r="A68" t="str">
            <v>Metalurji ve Malzeme Mühendisliği</v>
          </cell>
          <cell r="B68">
            <v>7.4626865671641793</v>
          </cell>
        </row>
        <row r="69">
          <cell r="A69" t="str">
            <v>Kimya Mühendisliği</v>
          </cell>
          <cell r="B69">
            <v>6.1224489795918364</v>
          </cell>
        </row>
        <row r="70">
          <cell r="A70" t="str">
            <v>Gıda Mühendisliği</v>
          </cell>
          <cell r="B70">
            <v>5.9701492537313436</v>
          </cell>
        </row>
        <row r="71">
          <cell r="A71" t="str">
            <v>Fizik Öğretmenliği</v>
          </cell>
          <cell r="B71">
            <v>5.5555555555555554</v>
          </cell>
        </row>
        <row r="72">
          <cell r="A72" t="str">
            <v>İstatistik</v>
          </cell>
          <cell r="B72">
            <v>4.2553191489361701</v>
          </cell>
        </row>
        <row r="73">
          <cell r="A73" t="str">
            <v>Maden Mühendisliği</v>
          </cell>
          <cell r="B73">
            <v>4.2553191489361701</v>
          </cell>
        </row>
        <row r="74">
          <cell r="A74" t="str">
            <v>Jeoloji Mühendisliği</v>
          </cell>
          <cell r="B74">
            <v>4.166666666666667</v>
          </cell>
        </row>
        <row r="75">
          <cell r="A75" t="str">
            <v>Şehir ve Bölge Planlama</v>
          </cell>
          <cell r="B75">
            <v>3.5087719298245612</v>
          </cell>
        </row>
        <row r="76">
          <cell r="A76" t="str">
            <v>Makina Mühendisliği (KKK)</v>
          </cell>
          <cell r="B76">
            <v>3.5087719298245612</v>
          </cell>
        </row>
        <row r="77">
          <cell r="A77" t="str">
            <v>İşletme (KKK-SUNY New Paltz)</v>
          </cell>
          <cell r="B77">
            <v>0</v>
          </cell>
        </row>
        <row r="78">
          <cell r="A78" t="str">
            <v>Çevre Mühendisliği</v>
          </cell>
          <cell r="B78">
            <v>0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S36"/>
  <sheetViews>
    <sheetView zoomScale="120" zoomScaleNormal="120" workbookViewId="0">
      <selection activeCell="F22" sqref="F22"/>
    </sheetView>
  </sheetViews>
  <sheetFormatPr defaultRowHeight="12.75" x14ac:dyDescent="0.2"/>
  <cols>
    <col min="1" max="1" width="24.42578125" style="738" customWidth="1"/>
    <col min="2" max="2" width="9.7109375" style="738" customWidth="1"/>
    <col min="3" max="3" width="10.5703125" style="738" customWidth="1"/>
    <col min="4" max="4" width="12" style="738" customWidth="1"/>
    <col min="5" max="5" width="11.5703125" style="738" customWidth="1"/>
    <col min="6" max="6" width="11.42578125" style="738" customWidth="1"/>
    <col min="7" max="7" width="10.28515625" style="738" customWidth="1"/>
    <col min="8" max="8" width="9.85546875" style="738" customWidth="1"/>
    <col min="9" max="9" width="10.5703125" style="738" customWidth="1"/>
    <col min="10" max="10" width="9" style="738" customWidth="1"/>
    <col min="11" max="11" width="9.7109375" style="741" customWidth="1"/>
    <col min="12" max="12" width="10.28515625" style="741" customWidth="1"/>
    <col min="13" max="16384" width="9.140625" style="738"/>
  </cols>
  <sheetData>
    <row r="3" spans="1:19" x14ac:dyDescent="0.2">
      <c r="S3" s="739"/>
    </row>
    <row r="4" spans="1:19" x14ac:dyDescent="0.2">
      <c r="A4" s="2301" t="s">
        <v>916</v>
      </c>
      <c r="B4" s="2301"/>
      <c r="C4" s="2301"/>
      <c r="D4" s="2301"/>
      <c r="E4" s="2301"/>
      <c r="F4" s="2301"/>
      <c r="G4" s="2301"/>
      <c r="H4" s="2301"/>
      <c r="I4" s="2301"/>
      <c r="J4" s="2302"/>
      <c r="K4" s="2303"/>
    </row>
    <row r="5" spans="1:19" ht="13.5" thickBot="1" x14ac:dyDescent="0.25">
      <c r="K5" s="738"/>
      <c r="L5" s="738"/>
    </row>
    <row r="6" spans="1:19" s="741" customFormat="1" ht="12.75" customHeight="1" x14ac:dyDescent="0.2">
      <c r="A6" s="1336"/>
      <c r="B6" s="2297" t="s">
        <v>141</v>
      </c>
      <c r="C6" s="2297" t="s">
        <v>444</v>
      </c>
      <c r="D6" s="2297" t="s">
        <v>515</v>
      </c>
      <c r="E6" s="2297" t="s">
        <v>114</v>
      </c>
      <c r="F6" s="2297" t="s">
        <v>228</v>
      </c>
      <c r="G6" s="2297" t="s">
        <v>432</v>
      </c>
      <c r="H6" s="2297" t="s">
        <v>309</v>
      </c>
      <c r="I6" s="2297" t="s">
        <v>708</v>
      </c>
      <c r="J6" s="2299" t="s">
        <v>775</v>
      </c>
      <c r="K6" s="2299" t="s">
        <v>795</v>
      </c>
      <c r="L6" s="2297" t="s">
        <v>962</v>
      </c>
      <c r="M6" s="740"/>
      <c r="N6" s="740"/>
      <c r="O6" s="740"/>
      <c r="P6" s="740"/>
      <c r="Q6" s="740"/>
      <c r="R6" s="740"/>
    </row>
    <row r="7" spans="1:19" s="741" customFormat="1" ht="21" customHeight="1" thickBot="1" x14ac:dyDescent="0.25">
      <c r="A7" s="1337"/>
      <c r="B7" s="2298"/>
      <c r="C7" s="2298"/>
      <c r="D7" s="2298"/>
      <c r="E7" s="2298"/>
      <c r="F7" s="2298"/>
      <c r="G7" s="2298"/>
      <c r="H7" s="2298"/>
      <c r="I7" s="2298"/>
      <c r="J7" s="2300"/>
      <c r="K7" s="2300"/>
      <c r="L7" s="2298"/>
      <c r="M7" s="738"/>
      <c r="N7" s="738"/>
      <c r="O7" s="738"/>
      <c r="P7" s="738"/>
      <c r="Q7" s="738"/>
      <c r="R7" s="738"/>
    </row>
    <row r="8" spans="1:19" ht="20.100000000000001" customHeight="1" thickBot="1" x14ac:dyDescent="0.25">
      <c r="A8" s="1338" t="s">
        <v>613</v>
      </c>
      <c r="B8" s="1339">
        <v>2691</v>
      </c>
      <c r="C8" s="1340">
        <v>2992</v>
      </c>
      <c r="D8" s="1341">
        <v>2695</v>
      </c>
      <c r="E8" s="1342">
        <v>2975</v>
      </c>
      <c r="F8" s="1342">
        <v>2983</v>
      </c>
      <c r="G8" s="1342">
        <v>3262</v>
      </c>
      <c r="H8" s="1343">
        <v>3254</v>
      </c>
      <c r="I8" s="1342">
        <v>3351</v>
      </c>
      <c r="J8" s="1344">
        <v>3206</v>
      </c>
      <c r="K8" s="2016">
        <v>3184</v>
      </c>
      <c r="L8" s="2017">
        <v>3147</v>
      </c>
    </row>
    <row r="9" spans="1:19" ht="20.100000000000001" customHeight="1" thickBot="1" x14ac:dyDescent="0.25">
      <c r="A9" s="1338" t="s">
        <v>303</v>
      </c>
      <c r="B9" s="1345">
        <f>12281</f>
        <v>12281</v>
      </c>
      <c r="C9" s="1346">
        <v>12319</v>
      </c>
      <c r="D9" s="1347">
        <v>12610</v>
      </c>
      <c r="E9" s="1348">
        <v>12450</v>
      </c>
      <c r="F9" s="1348">
        <v>12810</v>
      </c>
      <c r="G9" s="1348">
        <v>12736</v>
      </c>
      <c r="H9" s="1349">
        <v>13161</v>
      </c>
      <c r="I9" s="1350">
        <v>13355</v>
      </c>
      <c r="J9" s="1351">
        <v>13889</v>
      </c>
      <c r="K9" s="2016">
        <v>14242</v>
      </c>
      <c r="L9" s="2016">
        <v>14573</v>
      </c>
    </row>
    <row r="10" spans="1:19" ht="20.100000000000001" customHeight="1" thickBot="1" x14ac:dyDescent="0.25">
      <c r="A10" s="1352" t="s">
        <v>612</v>
      </c>
      <c r="B10" s="1353">
        <f>SUM(B8:B9)</f>
        <v>14972</v>
      </c>
      <c r="C10" s="1354">
        <f>SUM(C8:C9)</f>
        <v>15311</v>
      </c>
      <c r="D10" s="1354">
        <f>SUM(D8:D9)</f>
        <v>15305</v>
      </c>
      <c r="E10" s="1355">
        <f>SUM(E8:E9)</f>
        <v>15425</v>
      </c>
      <c r="F10" s="1356">
        <f>SUM(F8:F9)</f>
        <v>15793</v>
      </c>
      <c r="G10" s="1357">
        <v>15998</v>
      </c>
      <c r="H10" s="1358">
        <v>16415</v>
      </c>
      <c r="I10" s="1359">
        <v>16706</v>
      </c>
      <c r="J10" s="1360">
        <v>17095</v>
      </c>
      <c r="K10" s="1849">
        <f>SUM(K8:K9)</f>
        <v>17426</v>
      </c>
      <c r="L10" s="1849">
        <f>SUM(L8:L9)</f>
        <v>17720</v>
      </c>
    </row>
    <row r="11" spans="1:19" ht="20.100000000000001" customHeight="1" thickBot="1" x14ac:dyDescent="0.25">
      <c r="A11" s="1352" t="s">
        <v>121</v>
      </c>
      <c r="B11" s="1361">
        <v>213</v>
      </c>
      <c r="C11" s="1361">
        <v>132</v>
      </c>
      <c r="D11" s="1361">
        <v>107</v>
      </c>
      <c r="E11" s="1361">
        <v>89</v>
      </c>
      <c r="F11" s="1361">
        <v>116</v>
      </c>
      <c r="G11" s="1361">
        <v>97</v>
      </c>
      <c r="H11" s="1361">
        <v>122</v>
      </c>
      <c r="I11" s="1362">
        <v>125</v>
      </c>
      <c r="J11" s="1363">
        <v>116</v>
      </c>
      <c r="K11" s="1849">
        <v>109</v>
      </c>
      <c r="L11" s="1849">
        <v>112</v>
      </c>
    </row>
    <row r="12" spans="1:19" ht="20.100000000000001" customHeight="1" thickBot="1" x14ac:dyDescent="0.25">
      <c r="A12" s="1338" t="s">
        <v>402</v>
      </c>
      <c r="B12" s="1342">
        <v>4010</v>
      </c>
      <c r="C12" s="1364">
        <v>3857</v>
      </c>
      <c r="D12" s="1365">
        <v>3980</v>
      </c>
      <c r="E12" s="1342">
        <v>3939</v>
      </c>
      <c r="F12" s="1342">
        <v>4337</v>
      </c>
      <c r="G12" s="1366">
        <v>4063</v>
      </c>
      <c r="H12" s="1343">
        <v>4634</v>
      </c>
      <c r="I12" s="1367">
        <v>4593</v>
      </c>
      <c r="J12" s="1368">
        <v>4792</v>
      </c>
      <c r="K12" s="2016">
        <v>4798</v>
      </c>
      <c r="L12" s="2016">
        <v>4860</v>
      </c>
    </row>
    <row r="13" spans="1:19" ht="20.100000000000001" customHeight="1" thickBot="1" x14ac:dyDescent="0.25">
      <c r="A13" s="1338" t="s">
        <v>225</v>
      </c>
      <c r="B13" s="1369">
        <v>2034</v>
      </c>
      <c r="C13" s="1370">
        <v>2206</v>
      </c>
      <c r="D13" s="1371">
        <v>2294</v>
      </c>
      <c r="E13" s="1369">
        <v>2287</v>
      </c>
      <c r="F13" s="1369">
        <v>2590</v>
      </c>
      <c r="G13" s="1372">
        <v>2706</v>
      </c>
      <c r="H13" s="1373">
        <v>2865</v>
      </c>
      <c r="I13" s="1369">
        <v>2892</v>
      </c>
      <c r="J13" s="1374">
        <v>2884</v>
      </c>
      <c r="K13" s="2016">
        <v>3177</v>
      </c>
      <c r="L13" s="2016">
        <v>3231</v>
      </c>
    </row>
    <row r="14" spans="1:19" ht="20.100000000000001" customHeight="1" thickBot="1" x14ac:dyDescent="0.25">
      <c r="A14" s="1338" t="s">
        <v>104</v>
      </c>
      <c r="B14" s="1375">
        <v>211</v>
      </c>
      <c r="C14" s="1376">
        <v>205</v>
      </c>
      <c r="D14" s="1377">
        <v>221</v>
      </c>
      <c r="E14" s="1378">
        <v>209</v>
      </c>
      <c r="F14" s="1378">
        <v>214</v>
      </c>
      <c r="G14" s="1379">
        <v>212</v>
      </c>
      <c r="H14" s="1349">
        <v>303</v>
      </c>
      <c r="I14" s="1350">
        <v>299</v>
      </c>
      <c r="J14" s="1351">
        <v>380</v>
      </c>
      <c r="K14" s="2016">
        <v>270</v>
      </c>
      <c r="L14" s="2016">
        <v>273</v>
      </c>
    </row>
    <row r="15" spans="1:19" ht="20.100000000000001" customHeight="1" thickBot="1" x14ac:dyDescent="0.25">
      <c r="A15" s="1380" t="s">
        <v>105</v>
      </c>
      <c r="B15" s="1359">
        <v>6255</v>
      </c>
      <c r="C15" s="1381">
        <f>SUM(C12:C14)</f>
        <v>6268</v>
      </c>
      <c r="D15" s="1381">
        <f>SUM(D12:D14)</f>
        <v>6495</v>
      </c>
      <c r="E15" s="1382">
        <v>6435</v>
      </c>
      <c r="F15" s="1383">
        <f>SUM(F12:F14)</f>
        <v>7141</v>
      </c>
      <c r="G15" s="1384">
        <f>G12+G13+G14</f>
        <v>6981</v>
      </c>
      <c r="H15" s="1358">
        <f>SUM(H12:H14)</f>
        <v>7802</v>
      </c>
      <c r="I15" s="1359">
        <v>7784</v>
      </c>
      <c r="J15" s="1359">
        <v>8056</v>
      </c>
      <c r="K15" s="1362">
        <f>SUM(K12:K14)</f>
        <v>8245</v>
      </c>
      <c r="L15" s="1362">
        <f>SUM(L12:L14)</f>
        <v>8364</v>
      </c>
    </row>
    <row r="16" spans="1:19" ht="20.100000000000001" customHeight="1" thickBot="1" x14ac:dyDescent="0.25">
      <c r="A16" s="1338" t="s">
        <v>464</v>
      </c>
      <c r="B16" s="1350">
        <v>276</v>
      </c>
      <c r="C16" s="1385">
        <v>309</v>
      </c>
      <c r="D16" s="1385">
        <v>313</v>
      </c>
      <c r="E16" s="1386">
        <v>331</v>
      </c>
      <c r="F16" s="1375">
        <v>359</v>
      </c>
      <c r="G16" s="1387">
        <v>444</v>
      </c>
      <c r="H16" s="1388">
        <v>419</v>
      </c>
      <c r="I16" s="1389">
        <v>546</v>
      </c>
      <c r="J16" s="1390">
        <v>512</v>
      </c>
      <c r="K16" s="2016">
        <v>569</v>
      </c>
      <c r="L16" s="2016">
        <v>543</v>
      </c>
    </row>
    <row r="17" spans="1:13" ht="20.25" customHeight="1" thickBot="1" x14ac:dyDescent="0.25">
      <c r="A17" s="1380" t="s">
        <v>729</v>
      </c>
      <c r="B17" s="1391">
        <f t="shared" ref="B17:I17" si="0">B10+B11+B15+B16</f>
        <v>21716</v>
      </c>
      <c r="C17" s="1391">
        <f t="shared" si="0"/>
        <v>22020</v>
      </c>
      <c r="D17" s="1391">
        <f t="shared" si="0"/>
        <v>22220</v>
      </c>
      <c r="E17" s="1391">
        <f t="shared" si="0"/>
        <v>22280</v>
      </c>
      <c r="F17" s="1391">
        <f t="shared" si="0"/>
        <v>23409</v>
      </c>
      <c r="G17" s="1391">
        <f t="shared" si="0"/>
        <v>23520</v>
      </c>
      <c r="H17" s="1391">
        <f t="shared" si="0"/>
        <v>24758</v>
      </c>
      <c r="I17" s="1359">
        <f t="shared" si="0"/>
        <v>25161</v>
      </c>
      <c r="J17" s="1360">
        <v>25779</v>
      </c>
      <c r="K17" s="1849">
        <f>SUM(K10,K11,K15,K16)</f>
        <v>26349</v>
      </c>
      <c r="L17" s="1849">
        <f>SUM(L10,L11,L15,L16)</f>
        <v>26739</v>
      </c>
    </row>
    <row r="18" spans="1:13" x14ac:dyDescent="0.2">
      <c r="A18" s="1392"/>
      <c r="B18" s="1392"/>
      <c r="C18" s="1392"/>
      <c r="D18" s="1392"/>
      <c r="E18" s="1392"/>
      <c r="F18" s="1392"/>
      <c r="G18" s="1393"/>
      <c r="H18" s="1393"/>
    </row>
    <row r="19" spans="1:13" ht="15" customHeight="1" x14ac:dyDescent="0.2">
      <c r="A19" s="1394" t="s">
        <v>106</v>
      </c>
      <c r="B19" s="1393"/>
      <c r="C19" s="1393"/>
      <c r="D19" s="1393"/>
      <c r="E19" s="1393"/>
      <c r="F19" s="1393"/>
      <c r="G19" s="1393"/>
      <c r="H19" s="1393"/>
    </row>
    <row r="20" spans="1:13" ht="15" customHeight="1" x14ac:dyDescent="0.2">
      <c r="A20" s="1394"/>
      <c r="B20" s="1393"/>
      <c r="C20" s="1393"/>
      <c r="D20" s="1393"/>
      <c r="E20" s="1393"/>
      <c r="F20" s="1393"/>
      <c r="G20" s="1393"/>
      <c r="H20" s="1393"/>
    </row>
    <row r="21" spans="1:13" ht="15" customHeight="1" x14ac:dyDescent="0.2">
      <c r="A21" s="1394" t="s">
        <v>1145</v>
      </c>
      <c r="B21" s="1393"/>
      <c r="C21" s="1393"/>
      <c r="D21" s="1393"/>
      <c r="E21" s="1393"/>
      <c r="F21" s="1393"/>
      <c r="G21" s="1393"/>
      <c r="H21" s="1393"/>
    </row>
    <row r="22" spans="1:13" ht="15" customHeight="1" x14ac:dyDescent="0.2">
      <c r="A22" s="1394"/>
      <c r="B22" s="1393"/>
      <c r="C22" s="1393"/>
      <c r="D22" s="1393"/>
      <c r="E22" s="1393"/>
      <c r="F22" s="1393"/>
      <c r="G22" s="1393"/>
      <c r="H22" s="1393"/>
    </row>
    <row r="23" spans="1:13" x14ac:dyDescent="0.2">
      <c r="A23" s="1395"/>
      <c r="B23" s="1395"/>
      <c r="C23" s="1395"/>
      <c r="D23" s="1395"/>
      <c r="E23" s="1395"/>
      <c r="F23" s="1395"/>
      <c r="G23" s="1395"/>
      <c r="H23" s="1395"/>
    </row>
    <row r="24" spans="1:13" x14ac:dyDescent="0.2">
      <c r="A24" s="2304" t="s">
        <v>915</v>
      </c>
      <c r="B24" s="2304"/>
      <c r="C24" s="2304"/>
      <c r="D24" s="2304"/>
      <c r="E24" s="2304"/>
      <c r="F24" s="2304"/>
      <c r="G24" s="2304"/>
      <c r="H24" s="2304"/>
      <c r="I24" s="2304"/>
      <c r="J24" s="2305"/>
      <c r="K24" s="2303"/>
    </row>
    <row r="25" spans="1:13" ht="13.5" thickBot="1" x14ac:dyDescent="0.25">
      <c r="A25" s="1396"/>
      <c r="B25" s="1396"/>
      <c r="C25" s="1396"/>
      <c r="D25" s="1396"/>
      <c r="E25" s="1396"/>
      <c r="F25" s="1396"/>
      <c r="G25" s="1396"/>
      <c r="H25" s="1396"/>
      <c r="I25" s="1396"/>
    </row>
    <row r="26" spans="1:13" ht="25.5" customHeight="1" thickBot="1" x14ac:dyDescent="0.25">
      <c r="A26" s="1338"/>
      <c r="B26" s="1397">
        <v>2005</v>
      </c>
      <c r="C26" s="1398">
        <v>2006</v>
      </c>
      <c r="D26" s="1398">
        <v>2007</v>
      </c>
      <c r="E26" s="1398">
        <v>2008</v>
      </c>
      <c r="F26" s="1399">
        <v>2009</v>
      </c>
      <c r="G26" s="1399">
        <v>2010</v>
      </c>
      <c r="H26" s="1399">
        <v>2011</v>
      </c>
      <c r="I26" s="1399">
        <v>2012</v>
      </c>
      <c r="J26" s="1399">
        <v>2013</v>
      </c>
      <c r="K26" s="1399">
        <v>2014</v>
      </c>
      <c r="L26" s="1399">
        <v>2015</v>
      </c>
    </row>
    <row r="27" spans="1:13" ht="25.5" customHeight="1" thickBot="1" x14ac:dyDescent="0.25">
      <c r="A27" s="1380" t="s">
        <v>121</v>
      </c>
      <c r="B27" s="1400">
        <v>48</v>
      </c>
      <c r="C27" s="1400">
        <v>38</v>
      </c>
      <c r="D27" s="1400">
        <v>12</v>
      </c>
      <c r="E27" s="1400">
        <v>13</v>
      </c>
      <c r="F27" s="1400">
        <v>25</v>
      </c>
      <c r="G27" s="1400">
        <v>22</v>
      </c>
      <c r="H27" s="1400">
        <v>25</v>
      </c>
      <c r="I27" s="1400">
        <v>26</v>
      </c>
      <c r="J27" s="1400">
        <v>34</v>
      </c>
      <c r="K27" s="2013">
        <v>27</v>
      </c>
      <c r="L27" s="2013">
        <v>39</v>
      </c>
    </row>
    <row r="28" spans="1:13" ht="25.5" customHeight="1" thickBot="1" x14ac:dyDescent="0.25">
      <c r="A28" s="1380" t="s">
        <v>303</v>
      </c>
      <c r="B28" s="1400">
        <v>2489</v>
      </c>
      <c r="C28" s="1400">
        <v>2474</v>
      </c>
      <c r="D28" s="1400">
        <v>2520</v>
      </c>
      <c r="E28" s="1400">
        <v>2542</v>
      </c>
      <c r="F28" s="1400">
        <v>2536</v>
      </c>
      <c r="G28" s="1400">
        <v>2418</v>
      </c>
      <c r="H28" s="1400">
        <v>2593</v>
      </c>
      <c r="I28" s="1400">
        <v>2392</v>
      </c>
      <c r="J28" s="1400">
        <v>2443</v>
      </c>
      <c r="K28" s="2013">
        <v>2459</v>
      </c>
      <c r="L28" s="2013">
        <v>2770</v>
      </c>
      <c r="M28" s="744"/>
    </row>
    <row r="29" spans="1:13" ht="25.5" customHeight="1" thickBot="1" x14ac:dyDescent="0.25">
      <c r="A29" s="1380" t="s">
        <v>402</v>
      </c>
      <c r="B29" s="1401">
        <v>733</v>
      </c>
      <c r="C29" s="1401">
        <v>706</v>
      </c>
      <c r="D29" s="1401">
        <v>912</v>
      </c>
      <c r="E29" s="1401">
        <v>1001</v>
      </c>
      <c r="F29" s="1401">
        <v>938</v>
      </c>
      <c r="G29" s="1401">
        <v>1135</v>
      </c>
      <c r="H29" s="1401">
        <v>911</v>
      </c>
      <c r="I29" s="1401">
        <v>989</v>
      </c>
      <c r="J29" s="1401">
        <v>828</v>
      </c>
      <c r="K29" s="2014">
        <v>969</v>
      </c>
      <c r="L29" s="2014">
        <v>748</v>
      </c>
    </row>
    <row r="30" spans="1:13" ht="25.5" customHeight="1" thickBot="1" x14ac:dyDescent="0.25">
      <c r="A30" s="1380" t="s">
        <v>225</v>
      </c>
      <c r="B30" s="1375">
        <v>103</v>
      </c>
      <c r="C30" s="1375">
        <v>89</v>
      </c>
      <c r="D30" s="1375">
        <v>155</v>
      </c>
      <c r="E30" s="1375">
        <v>194</v>
      </c>
      <c r="F30" s="1375">
        <v>132</v>
      </c>
      <c r="G30" s="1402">
        <v>238</v>
      </c>
      <c r="H30" s="1402">
        <v>248</v>
      </c>
      <c r="I30" s="1402">
        <v>256</v>
      </c>
      <c r="J30" s="1402">
        <v>255</v>
      </c>
      <c r="K30" s="2015">
        <v>210</v>
      </c>
      <c r="L30" s="2015">
        <v>203</v>
      </c>
    </row>
    <row r="31" spans="1:13" ht="25.5" customHeight="1" thickBot="1" x14ac:dyDescent="0.25">
      <c r="A31" s="1380" t="s">
        <v>729</v>
      </c>
      <c r="B31" s="1359">
        <f t="shared" ref="B31:J31" si="1">SUM(B27:B30)</f>
        <v>3373</v>
      </c>
      <c r="C31" s="1359">
        <f t="shared" si="1"/>
        <v>3307</v>
      </c>
      <c r="D31" s="1359">
        <f t="shared" si="1"/>
        <v>3599</v>
      </c>
      <c r="E31" s="1359">
        <f t="shared" si="1"/>
        <v>3750</v>
      </c>
      <c r="F31" s="1359">
        <f t="shared" si="1"/>
        <v>3631</v>
      </c>
      <c r="G31" s="1359">
        <f t="shared" si="1"/>
        <v>3813</v>
      </c>
      <c r="H31" s="1359">
        <f t="shared" si="1"/>
        <v>3777</v>
      </c>
      <c r="I31" s="1359">
        <f t="shared" si="1"/>
        <v>3663</v>
      </c>
      <c r="J31" s="1359">
        <f t="shared" si="1"/>
        <v>3560</v>
      </c>
      <c r="K31" s="1849">
        <f>SUM(K27:K30)</f>
        <v>3665</v>
      </c>
      <c r="L31" s="1849">
        <f>SUM(L27:L30)</f>
        <v>3760</v>
      </c>
    </row>
    <row r="32" spans="1:13" ht="15" customHeight="1" x14ac:dyDescent="0.2">
      <c r="A32" s="745"/>
    </row>
    <row r="33" spans="1:12" s="746" customFormat="1" ht="15" customHeight="1" x14ac:dyDescent="0.2">
      <c r="A33" s="1403" t="s">
        <v>106</v>
      </c>
      <c r="K33" s="741"/>
      <c r="L33" s="741"/>
    </row>
    <row r="34" spans="1:12" s="747" customFormat="1" ht="15" customHeight="1" x14ac:dyDescent="0.2">
      <c r="A34" s="1404" t="s">
        <v>1088</v>
      </c>
      <c r="B34" s="1405"/>
      <c r="C34" s="1405"/>
      <c r="D34" s="1405"/>
      <c r="E34" s="1405"/>
      <c r="F34" s="1405"/>
      <c r="K34" s="741"/>
      <c r="L34" s="741"/>
    </row>
    <row r="36" spans="1:12" x14ac:dyDescent="0.2">
      <c r="A36" s="738" t="s">
        <v>650</v>
      </c>
    </row>
  </sheetData>
  <mergeCells count="13">
    <mergeCell ref="L6:L7"/>
    <mergeCell ref="I6:I7"/>
    <mergeCell ref="J6:J7"/>
    <mergeCell ref="A4:K4"/>
    <mergeCell ref="A24:K24"/>
    <mergeCell ref="B6:B7"/>
    <mergeCell ref="C6:C7"/>
    <mergeCell ref="D6:D7"/>
    <mergeCell ref="K6:K7"/>
    <mergeCell ref="E6:E7"/>
    <mergeCell ref="F6:F7"/>
    <mergeCell ref="G6:G7"/>
    <mergeCell ref="H6:H7"/>
  </mergeCells>
  <phoneticPr fontId="90" type="noConversion"/>
  <pageMargins left="0.51181102362204722" right="0.47244094488188981" top="0.74803149606299213" bottom="0.51181102362204722" header="0.51181102362204722" footer="0.51181102362204722"/>
  <pageSetup paperSize="9" scale="82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tabColor rgb="FF00B050"/>
  </sheetPr>
  <dimension ref="A1:L18"/>
  <sheetViews>
    <sheetView zoomScaleNormal="100" workbookViewId="0">
      <selection sqref="A1:J1"/>
    </sheetView>
  </sheetViews>
  <sheetFormatPr defaultRowHeight="12.75" x14ac:dyDescent="0.2"/>
  <cols>
    <col min="1" max="1" width="21.85546875" style="152" customWidth="1"/>
    <col min="2" max="10" width="10.7109375" customWidth="1"/>
  </cols>
  <sheetData>
    <row r="1" spans="1:12" ht="30" customHeight="1" x14ac:dyDescent="0.2">
      <c r="A1" s="2351" t="s">
        <v>1148</v>
      </c>
      <c r="B1" s="2352"/>
      <c r="C1" s="2352"/>
      <c r="D1" s="2352"/>
      <c r="E1" s="2352"/>
      <c r="F1" s="2352"/>
      <c r="G1" s="2352"/>
      <c r="H1" s="2352"/>
      <c r="I1" s="2352"/>
      <c r="J1" s="2352"/>
    </row>
    <row r="2" spans="1:12" ht="15" customHeight="1" thickBot="1" x14ac:dyDescent="0.25">
      <c r="A2" s="218"/>
      <c r="B2" s="219"/>
      <c r="C2" s="219"/>
      <c r="D2" s="219"/>
      <c r="E2" s="219"/>
      <c r="F2" s="219"/>
      <c r="G2" s="219"/>
      <c r="H2" s="219"/>
      <c r="I2" s="219"/>
      <c r="J2" s="219"/>
    </row>
    <row r="3" spans="1:12" ht="30" customHeight="1" thickBot="1" x14ac:dyDescent="0.25">
      <c r="A3" s="651" t="s">
        <v>632</v>
      </c>
      <c r="B3" s="652">
        <v>2006</v>
      </c>
      <c r="C3" s="652">
        <v>2007</v>
      </c>
      <c r="D3" s="653">
        <v>2008</v>
      </c>
      <c r="E3" s="653">
        <v>2009</v>
      </c>
      <c r="F3" s="653">
        <v>2010</v>
      </c>
      <c r="G3" s="653">
        <v>2011</v>
      </c>
      <c r="H3" s="653">
        <v>2012</v>
      </c>
      <c r="I3" s="653">
        <v>2013</v>
      </c>
      <c r="J3" s="653">
        <v>2014</v>
      </c>
      <c r="K3" s="653">
        <v>2015</v>
      </c>
      <c r="L3" s="151"/>
    </row>
    <row r="4" spans="1:12" ht="30" customHeight="1" thickBot="1" x14ac:dyDescent="0.25">
      <c r="A4" s="651" t="s">
        <v>635</v>
      </c>
      <c r="B4" s="654">
        <v>822</v>
      </c>
      <c r="C4" s="654">
        <v>578</v>
      </c>
      <c r="D4" s="655">
        <v>805</v>
      </c>
      <c r="E4" s="655">
        <v>905</v>
      </c>
      <c r="F4" s="655">
        <v>609</v>
      </c>
      <c r="G4" s="656">
        <v>760</v>
      </c>
      <c r="H4" s="657">
        <v>728</v>
      </c>
      <c r="I4" s="657">
        <v>762</v>
      </c>
      <c r="J4" s="657">
        <v>760</v>
      </c>
      <c r="K4" s="657">
        <v>755</v>
      </c>
      <c r="L4" s="149"/>
    </row>
    <row r="5" spans="1:12" x14ac:dyDescent="0.2">
      <c r="A5" s="150"/>
    </row>
    <row r="6" spans="1:12" x14ac:dyDescent="0.2">
      <c r="A6" s="150"/>
    </row>
    <row r="7" spans="1:12" x14ac:dyDescent="0.2">
      <c r="A7" s="150"/>
    </row>
    <row r="8" spans="1:12" x14ac:dyDescent="0.2">
      <c r="A8" s="151"/>
    </row>
    <row r="9" spans="1:12" x14ac:dyDescent="0.2">
      <c r="A9" s="151"/>
    </row>
    <row r="10" spans="1:12" x14ac:dyDescent="0.2">
      <c r="A10" s="151"/>
    </row>
    <row r="11" spans="1:12" x14ac:dyDescent="0.2">
      <c r="A11" s="151"/>
    </row>
    <row r="18" ht="12" customHeight="1" x14ac:dyDescent="0.2"/>
  </sheetData>
  <mergeCells count="1">
    <mergeCell ref="A1:J1"/>
  </mergeCells>
  <phoneticPr fontId="3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rgb="FF00B050"/>
  </sheetPr>
  <dimension ref="A1:K11"/>
  <sheetViews>
    <sheetView zoomScaleNormal="100" workbookViewId="0">
      <selection sqref="A1:J1"/>
    </sheetView>
  </sheetViews>
  <sheetFormatPr defaultRowHeight="12.75" x14ac:dyDescent="0.2"/>
  <cols>
    <col min="1" max="1" width="31.85546875" customWidth="1"/>
    <col min="6" max="6" width="10.140625" bestFit="1" customWidth="1"/>
    <col min="9" max="9" width="10.140625" customWidth="1"/>
    <col min="10" max="10" width="11" customWidth="1"/>
  </cols>
  <sheetData>
    <row r="1" spans="1:11" ht="30" customHeight="1" x14ac:dyDescent="0.2">
      <c r="A1" s="2351" t="s">
        <v>1149</v>
      </c>
      <c r="B1" s="2352"/>
      <c r="C1" s="2352"/>
      <c r="D1" s="2352"/>
      <c r="E1" s="2352"/>
      <c r="F1" s="2352"/>
      <c r="G1" s="2352"/>
      <c r="H1" s="2352"/>
      <c r="I1" s="2352"/>
      <c r="J1" s="2352"/>
    </row>
    <row r="2" spans="1:11" ht="15" customHeight="1" thickBot="1" x14ac:dyDescent="0.25">
      <c r="A2" s="218"/>
      <c r="B2" s="219"/>
      <c r="C2" s="219"/>
      <c r="D2" s="219"/>
      <c r="E2" s="219"/>
      <c r="F2" s="219"/>
      <c r="G2" s="219"/>
      <c r="H2" s="219"/>
      <c r="I2" s="219"/>
      <c r="J2" s="219"/>
    </row>
    <row r="3" spans="1:11" ht="30" customHeight="1" thickBot="1" x14ac:dyDescent="0.25">
      <c r="A3" s="658" t="s">
        <v>632</v>
      </c>
      <c r="B3" s="659">
        <v>2006</v>
      </c>
      <c r="C3" s="659">
        <v>2007</v>
      </c>
      <c r="D3" s="659">
        <v>2008</v>
      </c>
      <c r="E3" s="659">
        <v>2009</v>
      </c>
      <c r="F3" s="659">
        <v>2010</v>
      </c>
      <c r="G3" s="659">
        <v>2011</v>
      </c>
      <c r="H3" s="660">
        <v>2012</v>
      </c>
      <c r="I3" s="660">
        <v>2013</v>
      </c>
      <c r="J3" s="660">
        <v>2014</v>
      </c>
      <c r="K3" s="660">
        <v>2015</v>
      </c>
    </row>
    <row r="4" spans="1:11" ht="30" customHeight="1" thickBot="1" x14ac:dyDescent="0.25">
      <c r="A4" s="658" t="s">
        <v>635</v>
      </c>
      <c r="B4" s="661">
        <v>1861</v>
      </c>
      <c r="C4" s="661">
        <v>1453</v>
      </c>
      <c r="D4" s="661">
        <v>1855</v>
      </c>
      <c r="E4" s="661">
        <v>2000</v>
      </c>
      <c r="F4" s="661">
        <v>1451</v>
      </c>
      <c r="G4" s="661">
        <v>1748</v>
      </c>
      <c r="H4" s="662">
        <v>1829</v>
      </c>
      <c r="I4" s="662">
        <v>1944</v>
      </c>
      <c r="J4" s="662">
        <v>1841</v>
      </c>
      <c r="K4" s="662">
        <v>2025</v>
      </c>
    </row>
    <row r="5" spans="1:11" ht="12.75" customHeight="1" x14ac:dyDescent="0.2">
      <c r="A5" s="63"/>
    </row>
    <row r="6" spans="1:11" ht="12.75" customHeight="1" x14ac:dyDescent="0.2">
      <c r="A6" s="63"/>
    </row>
    <row r="7" spans="1:11" x14ac:dyDescent="0.2">
      <c r="A7" s="63"/>
    </row>
    <row r="8" spans="1:11" x14ac:dyDescent="0.2">
      <c r="A8" s="63"/>
    </row>
    <row r="9" spans="1:11" x14ac:dyDescent="0.2">
      <c r="A9" s="63"/>
    </row>
    <row r="10" spans="1:11" x14ac:dyDescent="0.2">
      <c r="A10" s="63"/>
    </row>
    <row r="11" spans="1:11" x14ac:dyDescent="0.2">
      <c r="A11" s="63"/>
    </row>
  </sheetData>
  <mergeCells count="1">
    <mergeCell ref="A1:J1"/>
  </mergeCells>
  <phoneticPr fontId="3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5"/>
  <sheetViews>
    <sheetView tabSelected="1" topLeftCell="A49" zoomScale="90" zoomScaleNormal="90" zoomScaleSheetLayoutView="90" zoomScalePageLayoutView="80" workbookViewId="0">
      <selection activeCell="U76" sqref="U76"/>
    </sheetView>
  </sheetViews>
  <sheetFormatPr defaultRowHeight="22.5" customHeight="1" x14ac:dyDescent="0.2"/>
  <cols>
    <col min="1" max="1" width="40.7109375" style="790" customWidth="1"/>
    <col min="2" max="2" width="8.5703125" style="790" customWidth="1"/>
    <col min="3" max="3" width="7.42578125" style="790" bestFit="1" customWidth="1"/>
    <col min="4" max="4" width="5.42578125" style="790" customWidth="1"/>
    <col min="5" max="5" width="13.7109375" style="790" customWidth="1"/>
    <col min="6" max="6" width="11.28515625" style="790" customWidth="1"/>
    <col min="7" max="7" width="6" style="845" customWidth="1"/>
    <col min="8" max="8" width="8.5703125" style="790" customWidth="1"/>
    <col min="9" max="9" width="7.42578125" style="790" bestFit="1" customWidth="1"/>
    <col min="10" max="10" width="5.42578125" style="790" customWidth="1"/>
    <col min="11" max="11" width="6.5703125" style="790" customWidth="1"/>
    <col min="12" max="12" width="11.28515625" style="846" customWidth="1"/>
    <col min="13" max="13" width="9.28515625" style="845" customWidth="1"/>
    <col min="14" max="14" width="9.42578125" style="790" customWidth="1"/>
    <col min="15" max="15" width="7.42578125" style="790" bestFit="1" customWidth="1"/>
    <col min="16" max="16" width="5.7109375" style="846" bestFit="1" customWidth="1"/>
    <col min="17" max="17" width="5.7109375" style="846" customWidth="1"/>
    <col min="18" max="18" width="11.7109375" style="790" customWidth="1"/>
    <col min="19" max="19" width="10.140625" style="790" bestFit="1" customWidth="1"/>
    <col min="20" max="20" width="10" style="790" customWidth="1"/>
    <col min="21" max="21" width="12.5703125" style="845" customWidth="1"/>
    <col min="22" max="16384" width="9.140625" style="790"/>
  </cols>
  <sheetData>
    <row r="1" spans="1:24" ht="15.75" customHeight="1" thickBot="1" x14ac:dyDescent="0.25">
      <c r="A1" s="2375"/>
      <c r="B1" s="2378" t="s">
        <v>213</v>
      </c>
      <c r="C1" s="2379"/>
      <c r="D1" s="2379"/>
      <c r="E1" s="2379"/>
      <c r="F1" s="2380"/>
      <c r="G1" s="2381"/>
      <c r="H1" s="2382" t="s">
        <v>214</v>
      </c>
      <c r="I1" s="2380"/>
      <c r="J1" s="2380"/>
      <c r="K1" s="2379"/>
      <c r="L1" s="2379"/>
      <c r="M1" s="2379"/>
      <c r="N1" s="2382" t="s">
        <v>439</v>
      </c>
      <c r="O1" s="2380"/>
      <c r="P1" s="2380"/>
      <c r="Q1" s="2380"/>
      <c r="R1" s="2380"/>
      <c r="S1" s="2380"/>
      <c r="T1" s="787"/>
      <c r="U1" s="789"/>
    </row>
    <row r="2" spans="1:24" ht="15.75" customHeight="1" thickBot="1" x14ac:dyDescent="0.25">
      <c r="A2" s="2376"/>
      <c r="B2" s="2365" t="s">
        <v>216</v>
      </c>
      <c r="C2" s="2366"/>
      <c r="D2" s="2366"/>
      <c r="E2" s="791"/>
      <c r="F2" s="2355" t="s">
        <v>677</v>
      </c>
      <c r="G2" s="2355" t="s">
        <v>145</v>
      </c>
      <c r="H2" s="2365" t="s">
        <v>216</v>
      </c>
      <c r="I2" s="2366"/>
      <c r="J2" s="2366"/>
      <c r="K2" s="791"/>
      <c r="L2" s="2355" t="s">
        <v>677</v>
      </c>
      <c r="M2" s="2360" t="s">
        <v>145</v>
      </c>
      <c r="N2" s="2365" t="s">
        <v>216</v>
      </c>
      <c r="O2" s="2366"/>
      <c r="P2" s="2366"/>
      <c r="Q2" s="791"/>
      <c r="R2" s="2367" t="s">
        <v>676</v>
      </c>
      <c r="S2" s="2368"/>
      <c r="T2" s="2369"/>
      <c r="U2" s="2360" t="s">
        <v>145</v>
      </c>
    </row>
    <row r="3" spans="1:24" ht="24.95" customHeight="1" x14ac:dyDescent="0.2">
      <c r="A3" s="2376"/>
      <c r="B3" s="2355" t="s">
        <v>761</v>
      </c>
      <c r="C3" s="794" t="s">
        <v>215</v>
      </c>
      <c r="D3" s="2355" t="s">
        <v>451</v>
      </c>
      <c r="E3" s="2355" t="s">
        <v>762</v>
      </c>
      <c r="F3" s="2362"/>
      <c r="G3" s="2383"/>
      <c r="H3" s="2355" t="s">
        <v>761</v>
      </c>
      <c r="I3" s="794" t="s">
        <v>215</v>
      </c>
      <c r="J3" s="2355" t="s">
        <v>451</v>
      </c>
      <c r="K3" s="2355" t="s">
        <v>763</v>
      </c>
      <c r="L3" s="2362"/>
      <c r="M3" s="2370"/>
      <c r="N3" s="2355" t="s">
        <v>761</v>
      </c>
      <c r="O3" s="794" t="s">
        <v>215</v>
      </c>
      <c r="P3" s="2355" t="s">
        <v>451</v>
      </c>
      <c r="Q3" s="2355" t="s">
        <v>762</v>
      </c>
      <c r="R3" s="2358" t="s">
        <v>56</v>
      </c>
      <c r="S3" s="2360" t="s">
        <v>452</v>
      </c>
      <c r="T3" s="2355" t="s">
        <v>675</v>
      </c>
      <c r="U3" s="2370"/>
    </row>
    <row r="4" spans="1:24" ht="24.95" customHeight="1" thickBot="1" x14ac:dyDescent="0.25">
      <c r="A4" s="2377"/>
      <c r="B4" s="2362"/>
      <c r="C4" s="794" t="s">
        <v>217</v>
      </c>
      <c r="D4" s="2356"/>
      <c r="E4" s="2356"/>
      <c r="F4" s="2362"/>
      <c r="G4" s="2383"/>
      <c r="H4" s="2362"/>
      <c r="I4" s="794" t="s">
        <v>217</v>
      </c>
      <c r="J4" s="2356"/>
      <c r="K4" s="2356"/>
      <c r="L4" s="2362"/>
      <c r="M4" s="2371"/>
      <c r="N4" s="2362"/>
      <c r="O4" s="794" t="s">
        <v>217</v>
      </c>
      <c r="P4" s="2356"/>
      <c r="Q4" s="2357"/>
      <c r="R4" s="2359"/>
      <c r="S4" s="2361"/>
      <c r="T4" s="2372"/>
      <c r="U4" s="2371"/>
    </row>
    <row r="5" spans="1:24" s="797" customFormat="1" ht="15" customHeight="1" thickBot="1" x14ac:dyDescent="0.3">
      <c r="A5" s="1806" t="s">
        <v>305</v>
      </c>
      <c r="B5" s="788"/>
      <c r="C5" s="787"/>
      <c r="D5" s="787"/>
      <c r="E5" s="787"/>
      <c r="F5" s="787"/>
      <c r="G5" s="786"/>
      <c r="H5" s="787"/>
      <c r="I5" s="787"/>
      <c r="J5" s="787"/>
      <c r="K5" s="787"/>
      <c r="L5" s="787"/>
      <c r="M5" s="786"/>
      <c r="N5" s="786"/>
      <c r="O5" s="786"/>
      <c r="P5" s="786"/>
      <c r="Q5" s="786"/>
      <c r="R5" s="786"/>
      <c r="S5" s="786"/>
      <c r="T5" s="786"/>
      <c r="U5" s="796"/>
    </row>
    <row r="6" spans="1:24" ht="15" customHeight="1" thickBot="1" x14ac:dyDescent="0.3">
      <c r="A6" s="798" t="s">
        <v>153</v>
      </c>
      <c r="B6" s="799">
        <v>45</v>
      </c>
      <c r="C6" s="800">
        <v>2</v>
      </c>
      <c r="D6" s="409">
        <v>2</v>
      </c>
      <c r="E6" s="700"/>
      <c r="F6" s="705">
        <v>5</v>
      </c>
      <c r="G6" s="793">
        <f>SUM(B6:F6)</f>
        <v>54</v>
      </c>
      <c r="H6" s="688">
        <v>45</v>
      </c>
      <c r="I6" s="410">
        <v>2</v>
      </c>
      <c r="J6" s="410">
        <v>2</v>
      </c>
      <c r="K6" s="411"/>
      <c r="L6" s="711">
        <v>6</v>
      </c>
      <c r="M6" s="695">
        <f>SUM(H6:L6)</f>
        <v>55</v>
      </c>
      <c r="N6" s="694">
        <v>45</v>
      </c>
      <c r="O6" s="413">
        <v>2</v>
      </c>
      <c r="P6" s="413">
        <v>2</v>
      </c>
      <c r="Q6" s="704"/>
      <c r="R6" s="715">
        <v>1</v>
      </c>
      <c r="S6" s="716"/>
      <c r="T6" s="717"/>
      <c r="U6" s="696">
        <f>SUM(N6:T6)</f>
        <v>50</v>
      </c>
    </row>
    <row r="7" spans="1:24" ht="15" customHeight="1" thickBot="1" x14ac:dyDescent="0.3">
      <c r="A7" s="801" t="s">
        <v>150</v>
      </c>
      <c r="B7" s="802">
        <v>80</v>
      </c>
      <c r="C7" s="803">
        <v>2</v>
      </c>
      <c r="D7" s="416">
        <v>4</v>
      </c>
      <c r="E7" s="701"/>
      <c r="F7" s="706">
        <v>15</v>
      </c>
      <c r="G7" s="793">
        <f>SUM(B7:F7)</f>
        <v>101</v>
      </c>
      <c r="H7" s="689">
        <v>80</v>
      </c>
      <c r="I7" s="418">
        <v>2</v>
      </c>
      <c r="J7" s="418">
        <v>4</v>
      </c>
      <c r="K7" s="419"/>
      <c r="L7" s="712">
        <v>25</v>
      </c>
      <c r="M7" s="695">
        <f>SUM(H7:L7)</f>
        <v>111</v>
      </c>
      <c r="N7" s="689">
        <v>80</v>
      </c>
      <c r="O7" s="418">
        <v>2</v>
      </c>
      <c r="P7" s="418">
        <v>4</v>
      </c>
      <c r="Q7" s="419"/>
      <c r="R7" s="718">
        <v>16</v>
      </c>
      <c r="S7" s="719"/>
      <c r="T7" s="712"/>
      <c r="U7" s="696">
        <f>SUM(N7:T7)</f>
        <v>102</v>
      </c>
    </row>
    <row r="8" spans="1:24" ht="15" customHeight="1" thickBot="1" x14ac:dyDescent="0.3">
      <c r="A8" s="804" t="s">
        <v>152</v>
      </c>
      <c r="B8" s="805">
        <v>55</v>
      </c>
      <c r="C8" s="806">
        <v>2</v>
      </c>
      <c r="D8" s="807">
        <v>3</v>
      </c>
      <c r="E8" s="808">
        <v>1</v>
      </c>
      <c r="F8" s="707">
        <v>5</v>
      </c>
      <c r="G8" s="793">
        <v>65</v>
      </c>
      <c r="H8" s="690">
        <v>55</v>
      </c>
      <c r="I8" s="422">
        <v>2</v>
      </c>
      <c r="J8" s="422">
        <v>3</v>
      </c>
      <c r="K8" s="423"/>
      <c r="L8" s="713">
        <v>8</v>
      </c>
      <c r="M8" s="695">
        <f>SUM(H8:L8)</f>
        <v>68</v>
      </c>
      <c r="N8" s="692">
        <v>54</v>
      </c>
      <c r="O8" s="425">
        <v>2</v>
      </c>
      <c r="P8" s="425">
        <v>3</v>
      </c>
      <c r="Q8" s="432"/>
      <c r="R8" s="720">
        <v>4</v>
      </c>
      <c r="S8" s="721"/>
      <c r="T8" s="714"/>
      <c r="U8" s="696">
        <f>SUM(N8:T8)</f>
        <v>63</v>
      </c>
    </row>
    <row r="9" spans="1:24" ht="15" customHeight="1" thickBot="1" x14ac:dyDescent="0.25">
      <c r="A9" s="809" t="s">
        <v>145</v>
      </c>
      <c r="B9" s="792">
        <f>SUM(B6:B8)</f>
        <v>180</v>
      </c>
      <c r="C9" s="792">
        <f>SUM(C6:C8)</f>
        <v>6</v>
      </c>
      <c r="D9" s="792">
        <f>SUM(D6:D8)</f>
        <v>9</v>
      </c>
      <c r="E9" s="792">
        <v>1</v>
      </c>
      <c r="F9" s="792">
        <v>25</v>
      </c>
      <c r="G9" s="793">
        <f>SUM(G6:G8)</f>
        <v>220</v>
      </c>
      <c r="H9" s="792">
        <f>SUM(H6:H8)</f>
        <v>180</v>
      </c>
      <c r="I9" s="792">
        <f>SUM(I6:I8)</f>
        <v>6</v>
      </c>
      <c r="J9" s="792">
        <f>SUM(J6:J8)</f>
        <v>9</v>
      </c>
      <c r="K9" s="792"/>
      <c r="L9" s="792">
        <f t="shared" ref="L9:U9" si="0">SUM(L6:L8)</f>
        <v>39</v>
      </c>
      <c r="M9" s="792">
        <f>SUM(H9:L9)</f>
        <v>234</v>
      </c>
      <c r="N9" s="792">
        <f t="shared" si="0"/>
        <v>179</v>
      </c>
      <c r="O9" s="792">
        <f t="shared" si="0"/>
        <v>6</v>
      </c>
      <c r="P9" s="792">
        <f t="shared" si="0"/>
        <v>9</v>
      </c>
      <c r="Q9" s="792">
        <f t="shared" si="0"/>
        <v>0</v>
      </c>
      <c r="R9" s="792">
        <f t="shared" si="0"/>
        <v>21</v>
      </c>
      <c r="S9" s="792">
        <f t="shared" si="0"/>
        <v>0</v>
      </c>
      <c r="T9" s="792">
        <f t="shared" si="0"/>
        <v>0</v>
      </c>
      <c r="U9" s="792">
        <f t="shared" si="0"/>
        <v>215</v>
      </c>
    </row>
    <row r="10" spans="1:24" s="797" customFormat="1" ht="15" customHeight="1" thickBot="1" x14ac:dyDescent="0.3">
      <c r="A10" s="809" t="s">
        <v>481</v>
      </c>
      <c r="B10" s="788"/>
      <c r="C10" s="787"/>
      <c r="D10" s="787"/>
      <c r="E10" s="787"/>
      <c r="F10" s="428"/>
      <c r="G10" s="786"/>
      <c r="H10" s="787"/>
      <c r="I10" s="787"/>
      <c r="J10" s="787"/>
      <c r="K10" s="787"/>
      <c r="L10" s="428"/>
      <c r="M10" s="786"/>
      <c r="N10" s="786"/>
      <c r="O10" s="786"/>
      <c r="P10" s="786"/>
      <c r="Q10" s="786"/>
      <c r="R10" s="429"/>
      <c r="S10" s="429"/>
      <c r="T10" s="429"/>
      <c r="U10" s="796"/>
      <c r="W10" s="810"/>
      <c r="X10" s="790"/>
    </row>
    <row r="11" spans="1:24" ht="15" customHeight="1" thickBot="1" x14ac:dyDescent="0.3">
      <c r="A11" s="811" t="s">
        <v>154</v>
      </c>
      <c r="B11" s="799">
        <v>50</v>
      </c>
      <c r="C11" s="812">
        <v>2</v>
      </c>
      <c r="D11" s="409">
        <v>2</v>
      </c>
      <c r="E11" s="700"/>
      <c r="F11" s="705">
        <v>8</v>
      </c>
      <c r="G11" s="793">
        <f t="shared" ref="G11:G24" si="1">SUM(B11:F11)</f>
        <v>62</v>
      </c>
      <c r="H11" s="688">
        <v>50</v>
      </c>
      <c r="I11" s="410">
        <v>2</v>
      </c>
      <c r="J11" s="410">
        <v>2</v>
      </c>
      <c r="K11" s="411"/>
      <c r="L11" s="711">
        <v>10</v>
      </c>
      <c r="M11" s="723">
        <f>SUM(H11:L11)</f>
        <v>64</v>
      </c>
      <c r="N11" s="412">
        <v>50</v>
      </c>
      <c r="O11" s="413">
        <v>2</v>
      </c>
      <c r="P11" s="413">
        <v>1</v>
      </c>
      <c r="Q11" s="413"/>
      <c r="R11" s="716">
        <v>4</v>
      </c>
      <c r="S11" s="716"/>
      <c r="T11" s="717"/>
      <c r="U11" s="724">
        <f>SUM(N11:T11)</f>
        <v>57</v>
      </c>
    </row>
    <row r="12" spans="1:24" ht="15" customHeight="1" thickBot="1" x14ac:dyDescent="0.3">
      <c r="A12" s="875" t="s">
        <v>801</v>
      </c>
      <c r="B12" s="799">
        <v>1</v>
      </c>
      <c r="C12" s="812"/>
      <c r="D12" s="409"/>
      <c r="E12" s="700"/>
      <c r="F12" s="705"/>
      <c r="G12" s="793">
        <v>1</v>
      </c>
      <c r="H12" s="688">
        <v>1</v>
      </c>
      <c r="I12" s="410"/>
      <c r="J12" s="410"/>
      <c r="K12" s="411"/>
      <c r="L12" s="711"/>
      <c r="M12" s="723">
        <f>SUM(H12:L12)</f>
        <v>1</v>
      </c>
      <c r="N12" s="876">
        <v>1</v>
      </c>
      <c r="O12" s="410"/>
      <c r="P12" s="410"/>
      <c r="Q12" s="410"/>
      <c r="R12" s="877"/>
      <c r="S12" s="877"/>
      <c r="T12" s="711"/>
      <c r="U12" s="724">
        <f>SUM(N12:T12)</f>
        <v>1</v>
      </c>
    </row>
    <row r="13" spans="1:24" ht="15" customHeight="1" thickBot="1" x14ac:dyDescent="0.3">
      <c r="A13" s="813" t="s">
        <v>159</v>
      </c>
      <c r="B13" s="802">
        <v>45</v>
      </c>
      <c r="C13" s="814">
        <v>2</v>
      </c>
      <c r="D13" s="814"/>
      <c r="E13" s="815">
        <v>2</v>
      </c>
      <c r="F13" s="706">
        <v>6</v>
      </c>
      <c r="G13" s="793">
        <v>53</v>
      </c>
      <c r="H13" s="689">
        <v>45</v>
      </c>
      <c r="I13" s="418">
        <v>2</v>
      </c>
      <c r="J13" s="418"/>
      <c r="K13" s="419"/>
      <c r="L13" s="712">
        <v>4</v>
      </c>
      <c r="M13" s="723">
        <f>SUM(H13:L13)</f>
        <v>51</v>
      </c>
      <c r="N13" s="417">
        <v>43</v>
      </c>
      <c r="O13" s="418">
        <v>2</v>
      </c>
      <c r="P13" s="418"/>
      <c r="Q13" s="418"/>
      <c r="R13" s="719">
        <v>1</v>
      </c>
      <c r="S13" s="719"/>
      <c r="T13" s="712"/>
      <c r="U13" s="724">
        <f>SUM(N13:T13)</f>
        <v>46</v>
      </c>
    </row>
    <row r="14" spans="1:24" ht="15" customHeight="1" thickBot="1" x14ac:dyDescent="0.3">
      <c r="A14" s="813" t="s">
        <v>1134</v>
      </c>
      <c r="B14" s="799">
        <v>1</v>
      </c>
      <c r="C14" s="814"/>
      <c r="D14" s="814"/>
      <c r="E14" s="815"/>
      <c r="F14" s="706"/>
      <c r="G14" s="1927">
        <v>1</v>
      </c>
      <c r="H14" s="689">
        <v>1</v>
      </c>
      <c r="I14" s="418"/>
      <c r="J14" s="418"/>
      <c r="K14" s="419"/>
      <c r="L14" s="712"/>
      <c r="M14" s="723"/>
      <c r="N14" s="417"/>
      <c r="O14" s="418"/>
      <c r="P14" s="418"/>
      <c r="Q14" s="418"/>
      <c r="R14" s="719"/>
      <c r="S14" s="719"/>
      <c r="T14" s="712"/>
      <c r="U14" s="724"/>
    </row>
    <row r="15" spans="1:24" ht="15" customHeight="1" thickBot="1" x14ac:dyDescent="0.3">
      <c r="A15" s="813" t="s">
        <v>160</v>
      </c>
      <c r="B15" s="799">
        <v>90</v>
      </c>
      <c r="C15" s="814">
        <v>3</v>
      </c>
      <c r="D15" s="416">
        <v>3</v>
      </c>
      <c r="E15" s="701">
        <v>1</v>
      </c>
      <c r="F15" s="706">
        <v>15</v>
      </c>
      <c r="G15" s="793">
        <v>111</v>
      </c>
      <c r="H15" s="689">
        <v>90</v>
      </c>
      <c r="I15" s="418">
        <v>2</v>
      </c>
      <c r="J15" s="418">
        <v>3</v>
      </c>
      <c r="K15" s="419"/>
      <c r="L15" s="712">
        <v>18</v>
      </c>
      <c r="M15" s="723">
        <f>SUM(H15:L15)</f>
        <v>113</v>
      </c>
      <c r="N15" s="417">
        <v>90</v>
      </c>
      <c r="O15" s="418">
        <v>2</v>
      </c>
      <c r="P15" s="418">
        <v>3</v>
      </c>
      <c r="Q15" s="418">
        <v>1</v>
      </c>
      <c r="R15" s="719">
        <v>11</v>
      </c>
      <c r="S15" s="719"/>
      <c r="T15" s="712"/>
      <c r="U15" s="724">
        <f>SUM(N15:T15)</f>
        <v>107</v>
      </c>
    </row>
    <row r="16" spans="1:24" ht="15" customHeight="1" thickBot="1" x14ac:dyDescent="0.3">
      <c r="A16" s="813" t="s">
        <v>802</v>
      </c>
      <c r="B16" s="802">
        <v>2</v>
      </c>
      <c r="C16" s="814"/>
      <c r="D16" s="416"/>
      <c r="E16" s="701">
        <v>2</v>
      </c>
      <c r="F16" s="706"/>
      <c r="G16" s="793">
        <v>2</v>
      </c>
      <c r="H16" s="689"/>
      <c r="I16" s="418"/>
      <c r="J16" s="418"/>
      <c r="K16" s="419"/>
      <c r="L16" s="712"/>
      <c r="M16" s="723"/>
      <c r="N16" s="417"/>
      <c r="O16" s="418"/>
      <c r="P16" s="418"/>
      <c r="Q16" s="418"/>
      <c r="R16" s="719"/>
      <c r="S16" s="719"/>
      <c r="T16" s="712"/>
      <c r="U16" s="724"/>
    </row>
    <row r="17" spans="1:27" ht="15" customHeight="1" thickBot="1" x14ac:dyDescent="0.3">
      <c r="A17" s="813" t="s">
        <v>163</v>
      </c>
      <c r="B17" s="802">
        <v>40</v>
      </c>
      <c r="C17" s="814">
        <v>1</v>
      </c>
      <c r="D17" s="416">
        <v>2</v>
      </c>
      <c r="E17" s="701"/>
      <c r="F17" s="706">
        <v>3</v>
      </c>
      <c r="G17" s="793">
        <f t="shared" si="1"/>
        <v>46</v>
      </c>
      <c r="H17" s="689">
        <v>40</v>
      </c>
      <c r="I17" s="418">
        <v>1</v>
      </c>
      <c r="J17" s="418">
        <v>2</v>
      </c>
      <c r="K17" s="419"/>
      <c r="L17" s="712">
        <v>6</v>
      </c>
      <c r="M17" s="723">
        <f>SUM(H17:L17)</f>
        <v>49</v>
      </c>
      <c r="N17" s="417">
        <v>40</v>
      </c>
      <c r="O17" s="418">
        <v>1</v>
      </c>
      <c r="P17" s="418">
        <v>2</v>
      </c>
      <c r="Q17" s="418"/>
      <c r="R17" s="719">
        <v>3</v>
      </c>
      <c r="S17" s="719"/>
      <c r="T17" s="712"/>
      <c r="U17" s="724">
        <f>SUM(N17:T17)</f>
        <v>46</v>
      </c>
    </row>
    <row r="18" spans="1:27" ht="15" customHeight="1" thickBot="1" x14ac:dyDescent="0.3">
      <c r="A18" s="813" t="s">
        <v>155</v>
      </c>
      <c r="B18" s="802">
        <v>70</v>
      </c>
      <c r="C18" s="814">
        <v>2</v>
      </c>
      <c r="D18" s="416">
        <v>3</v>
      </c>
      <c r="E18" s="701"/>
      <c r="F18" s="706">
        <v>5</v>
      </c>
      <c r="G18" s="793">
        <f t="shared" si="1"/>
        <v>80</v>
      </c>
      <c r="H18" s="689">
        <v>70</v>
      </c>
      <c r="I18" s="418">
        <v>2</v>
      </c>
      <c r="J18" s="418">
        <v>3</v>
      </c>
      <c r="K18" s="419"/>
      <c r="L18" s="712">
        <v>8</v>
      </c>
      <c r="M18" s="723">
        <f>SUM(H18:L18)</f>
        <v>83</v>
      </c>
      <c r="N18" s="417">
        <v>70</v>
      </c>
      <c r="O18" s="418">
        <v>2</v>
      </c>
      <c r="P18" s="418">
        <v>3</v>
      </c>
      <c r="Q18" s="418"/>
      <c r="R18" s="719">
        <v>4</v>
      </c>
      <c r="S18" s="719"/>
      <c r="T18" s="712"/>
      <c r="U18" s="724">
        <f>SUM(N18:T18)</f>
        <v>79</v>
      </c>
    </row>
    <row r="19" spans="1:27" ht="15" customHeight="1" thickBot="1" x14ac:dyDescent="0.3">
      <c r="A19" s="813" t="s">
        <v>803</v>
      </c>
      <c r="B19" s="802">
        <v>1</v>
      </c>
      <c r="C19" s="814"/>
      <c r="D19" s="416"/>
      <c r="E19" s="701"/>
      <c r="F19" s="706"/>
      <c r="G19" s="793">
        <f t="shared" si="1"/>
        <v>1</v>
      </c>
      <c r="H19" s="689"/>
      <c r="I19" s="418"/>
      <c r="J19" s="418"/>
      <c r="K19" s="419"/>
      <c r="L19" s="712"/>
      <c r="M19" s="723"/>
      <c r="N19" s="417"/>
      <c r="O19" s="418"/>
      <c r="P19" s="418"/>
      <c r="Q19" s="418"/>
      <c r="R19" s="719"/>
      <c r="S19" s="719"/>
      <c r="T19" s="712"/>
      <c r="U19" s="724"/>
    </row>
    <row r="20" spans="1:27" ht="15" customHeight="1" thickBot="1" x14ac:dyDescent="0.3">
      <c r="A20" s="813" t="s">
        <v>158</v>
      </c>
      <c r="B20" s="802">
        <v>80</v>
      </c>
      <c r="C20" s="803">
        <v>2</v>
      </c>
      <c r="D20" s="814"/>
      <c r="E20" s="815"/>
      <c r="F20" s="706">
        <v>12</v>
      </c>
      <c r="G20" s="793">
        <f t="shared" si="1"/>
        <v>94</v>
      </c>
      <c r="H20" s="689">
        <v>80</v>
      </c>
      <c r="I20" s="418">
        <v>2</v>
      </c>
      <c r="J20" s="418"/>
      <c r="K20" s="419"/>
      <c r="L20" s="712">
        <v>17</v>
      </c>
      <c r="M20" s="723">
        <f>SUM(H20:L20)</f>
        <v>99</v>
      </c>
      <c r="N20" s="417">
        <v>80</v>
      </c>
      <c r="O20" s="418">
        <v>2</v>
      </c>
      <c r="P20" s="418"/>
      <c r="Q20" s="418"/>
      <c r="R20" s="719">
        <v>5</v>
      </c>
      <c r="S20" s="719"/>
      <c r="T20" s="712"/>
      <c r="U20" s="724">
        <f>SUM(N20:T20)</f>
        <v>87</v>
      </c>
    </row>
    <row r="21" spans="1:27" ht="15" customHeight="1" thickBot="1" x14ac:dyDescent="0.3">
      <c r="A21" s="813" t="s">
        <v>156</v>
      </c>
      <c r="B21" s="802">
        <v>35</v>
      </c>
      <c r="C21" s="803">
        <v>1</v>
      </c>
      <c r="D21" s="814">
        <v>2</v>
      </c>
      <c r="E21" s="815"/>
      <c r="F21" s="706">
        <v>5</v>
      </c>
      <c r="G21" s="793">
        <f t="shared" si="1"/>
        <v>43</v>
      </c>
      <c r="H21" s="689">
        <v>35</v>
      </c>
      <c r="I21" s="418">
        <v>1</v>
      </c>
      <c r="J21" s="418">
        <v>2</v>
      </c>
      <c r="K21" s="419"/>
      <c r="L21" s="712">
        <v>10</v>
      </c>
      <c r="M21" s="723">
        <f>SUM(H21:L21)</f>
        <v>48</v>
      </c>
      <c r="N21" s="417">
        <v>35</v>
      </c>
      <c r="O21" s="418">
        <v>1</v>
      </c>
      <c r="P21" s="418">
        <v>2</v>
      </c>
      <c r="Q21" s="418"/>
      <c r="R21" s="719">
        <v>5</v>
      </c>
      <c r="S21" s="719"/>
      <c r="T21" s="712"/>
      <c r="U21" s="724">
        <f>SUM(N21:T21)</f>
        <v>43</v>
      </c>
      <c r="W21" s="816"/>
    </row>
    <row r="22" spans="1:27" ht="15" customHeight="1" thickBot="1" x14ac:dyDescent="0.3">
      <c r="A22" s="813" t="s">
        <v>161</v>
      </c>
      <c r="B22" s="802">
        <v>80</v>
      </c>
      <c r="C22" s="803">
        <v>2</v>
      </c>
      <c r="D22" s="814"/>
      <c r="E22" s="815"/>
      <c r="F22" s="706">
        <v>4</v>
      </c>
      <c r="G22" s="793">
        <f t="shared" si="1"/>
        <v>86</v>
      </c>
      <c r="H22" s="689">
        <v>80</v>
      </c>
      <c r="I22" s="418">
        <v>2</v>
      </c>
      <c r="J22" s="418"/>
      <c r="K22" s="419"/>
      <c r="L22" s="712">
        <v>4</v>
      </c>
      <c r="M22" s="723">
        <f>SUM(H22:L22)</f>
        <v>86</v>
      </c>
      <c r="N22" s="417">
        <v>80</v>
      </c>
      <c r="O22" s="418">
        <v>2</v>
      </c>
      <c r="P22" s="418"/>
      <c r="Q22" s="418"/>
      <c r="R22" s="719">
        <v>4</v>
      </c>
      <c r="S22" s="719"/>
      <c r="T22" s="712"/>
      <c r="U22" s="724">
        <f>SUM(N22:T22)</f>
        <v>86</v>
      </c>
      <c r="W22" s="810"/>
    </row>
    <row r="23" spans="1:27" ht="15" customHeight="1" thickBot="1" x14ac:dyDescent="0.3">
      <c r="A23" s="813" t="s">
        <v>162</v>
      </c>
      <c r="B23" s="802">
        <v>70</v>
      </c>
      <c r="C23" s="803">
        <v>2</v>
      </c>
      <c r="D23" s="416">
        <v>2</v>
      </c>
      <c r="E23" s="701">
        <v>2</v>
      </c>
      <c r="F23" s="706">
        <v>5</v>
      </c>
      <c r="G23" s="793">
        <v>79</v>
      </c>
      <c r="H23" s="689">
        <v>70</v>
      </c>
      <c r="I23" s="418">
        <v>1</v>
      </c>
      <c r="J23" s="418">
        <v>2</v>
      </c>
      <c r="K23" s="419"/>
      <c r="L23" s="712">
        <v>8</v>
      </c>
      <c r="M23" s="723">
        <f>SUM(H23:L23)</f>
        <v>81</v>
      </c>
      <c r="N23" s="417">
        <v>68</v>
      </c>
      <c r="O23" s="418">
        <v>2</v>
      </c>
      <c r="P23" s="418">
        <v>2</v>
      </c>
      <c r="Q23" s="418">
        <v>1</v>
      </c>
      <c r="R23" s="719">
        <v>4</v>
      </c>
      <c r="S23" s="719"/>
      <c r="T23" s="712"/>
      <c r="U23" s="724">
        <f>SUM(N23:T23)</f>
        <v>77</v>
      </c>
      <c r="W23" s="810"/>
    </row>
    <row r="24" spans="1:27" ht="15" customHeight="1" thickBot="1" x14ac:dyDescent="0.3">
      <c r="A24" s="817" t="s">
        <v>157</v>
      </c>
      <c r="B24" s="818">
        <v>45</v>
      </c>
      <c r="C24" s="819">
        <v>2</v>
      </c>
      <c r="D24" s="431"/>
      <c r="E24" s="702">
        <v>1</v>
      </c>
      <c r="F24" s="708">
        <v>4</v>
      </c>
      <c r="G24" s="793">
        <v>51</v>
      </c>
      <c r="H24" s="692">
        <v>45</v>
      </c>
      <c r="I24" s="425">
        <v>2</v>
      </c>
      <c r="J24" s="425"/>
      <c r="K24" s="432"/>
      <c r="L24" s="714">
        <v>3</v>
      </c>
      <c r="M24" s="723">
        <f>SUM(H24:L24)</f>
        <v>50</v>
      </c>
      <c r="N24" s="424">
        <v>45</v>
      </c>
      <c r="O24" s="425">
        <v>2</v>
      </c>
      <c r="P24" s="425"/>
      <c r="Q24" s="425"/>
      <c r="R24" s="721">
        <v>1</v>
      </c>
      <c r="S24" s="721"/>
      <c r="T24" s="714"/>
      <c r="U24" s="724">
        <f>SUM(N24:T24)</f>
        <v>48</v>
      </c>
      <c r="W24" s="810"/>
      <c r="AA24" s="790" t="s">
        <v>472</v>
      </c>
    </row>
    <row r="25" spans="1:27" ht="15" customHeight="1" thickBot="1" x14ac:dyDescent="0.3">
      <c r="A25" s="1945" t="s">
        <v>1136</v>
      </c>
      <c r="B25" s="1946">
        <v>1</v>
      </c>
      <c r="C25" s="1947"/>
      <c r="D25" s="1948"/>
      <c r="E25" s="1948"/>
      <c r="F25" s="1948"/>
      <c r="G25" s="828">
        <v>1</v>
      </c>
      <c r="H25" s="1949"/>
      <c r="I25" s="1949"/>
      <c r="J25" s="1949"/>
      <c r="K25" s="1949"/>
      <c r="L25" s="1950"/>
      <c r="M25" s="1951"/>
      <c r="N25" s="1949"/>
      <c r="O25" s="1949"/>
      <c r="P25" s="1949"/>
      <c r="Q25" s="1949"/>
      <c r="R25" s="1950"/>
      <c r="S25" s="1950"/>
      <c r="T25" s="1950"/>
      <c r="U25" s="250"/>
      <c r="W25" s="810"/>
    </row>
    <row r="26" spans="1:27" ht="15" customHeight="1" thickBot="1" x14ac:dyDescent="0.25">
      <c r="A26" s="820" t="s">
        <v>145</v>
      </c>
      <c r="B26" s="792">
        <f>SUM(B11:B25)</f>
        <v>611</v>
      </c>
      <c r="C26" s="792">
        <f>SUM(C11:C24)</f>
        <v>19</v>
      </c>
      <c r="D26" s="792">
        <f>SUM(D11:D23)</f>
        <v>14</v>
      </c>
      <c r="E26" s="792">
        <f>SUM(E11:E25)</f>
        <v>8</v>
      </c>
      <c r="F26" s="792">
        <f>SUM(F11:F24)</f>
        <v>67</v>
      </c>
      <c r="G26" s="793">
        <f>SUM(G11:G25)</f>
        <v>711</v>
      </c>
      <c r="H26" s="792">
        <f t="shared" ref="H26:U26" si="2">SUM(H11:H24)</f>
        <v>607</v>
      </c>
      <c r="I26" s="792">
        <f t="shared" si="2"/>
        <v>17</v>
      </c>
      <c r="J26" s="792">
        <f>SUM(J11:J24)</f>
        <v>14</v>
      </c>
      <c r="K26" s="792">
        <f t="shared" si="2"/>
        <v>0</v>
      </c>
      <c r="L26" s="792">
        <f>SUM(L11:L24)</f>
        <v>88</v>
      </c>
      <c r="M26" s="792">
        <v>727</v>
      </c>
      <c r="N26" s="792">
        <f t="shared" si="2"/>
        <v>602</v>
      </c>
      <c r="O26" s="792">
        <f>SUM(O11:O24)</f>
        <v>18</v>
      </c>
      <c r="P26" s="792">
        <f t="shared" si="2"/>
        <v>13</v>
      </c>
      <c r="Q26" s="792">
        <f t="shared" si="2"/>
        <v>2</v>
      </c>
      <c r="R26" s="792">
        <f t="shared" si="2"/>
        <v>42</v>
      </c>
      <c r="S26" s="792">
        <f t="shared" si="2"/>
        <v>0</v>
      </c>
      <c r="T26" s="1810">
        <f t="shared" si="2"/>
        <v>0</v>
      </c>
      <c r="U26" s="792">
        <f t="shared" si="2"/>
        <v>677</v>
      </c>
    </row>
    <row r="27" spans="1:27" s="797" customFormat="1" ht="15" customHeight="1" thickBot="1" x14ac:dyDescent="0.3">
      <c r="A27" s="809" t="s">
        <v>306</v>
      </c>
      <c r="B27" s="788"/>
      <c r="C27" s="787"/>
      <c r="D27" s="787"/>
      <c r="E27" s="787"/>
      <c r="F27" s="821"/>
      <c r="G27" s="786"/>
      <c r="H27" s="787"/>
      <c r="I27" s="787"/>
      <c r="J27" s="787"/>
      <c r="K27" s="787"/>
      <c r="L27" s="428"/>
      <c r="M27" s="786"/>
      <c r="N27" s="786"/>
      <c r="O27" s="786"/>
      <c r="P27" s="786"/>
      <c r="Q27" s="786"/>
      <c r="R27" s="429"/>
      <c r="S27" s="429"/>
      <c r="T27" s="433"/>
      <c r="U27" s="796"/>
      <c r="W27" s="790"/>
      <c r="X27" s="810"/>
    </row>
    <row r="28" spans="1:27" ht="15" customHeight="1" thickBot="1" x14ac:dyDescent="0.3">
      <c r="A28" s="822" t="s">
        <v>165</v>
      </c>
      <c r="B28" s="823">
        <v>100</v>
      </c>
      <c r="C28" s="800">
        <v>3</v>
      </c>
      <c r="D28" s="409">
        <v>5</v>
      </c>
      <c r="E28" s="700"/>
      <c r="F28" s="705">
        <v>6</v>
      </c>
      <c r="G28" s="793">
        <f t="shared" ref="G28:G35" si="3">SUM(B28:F28)</f>
        <v>114</v>
      </c>
      <c r="H28" s="688">
        <v>100</v>
      </c>
      <c r="I28" s="410">
        <v>3</v>
      </c>
      <c r="J28" s="410">
        <v>5</v>
      </c>
      <c r="K28" s="411"/>
      <c r="L28" s="711">
        <v>11</v>
      </c>
      <c r="M28" s="695">
        <f t="shared" ref="M28:M35" si="4">SUM(H28:L28)</f>
        <v>119</v>
      </c>
      <c r="N28" s="694">
        <v>100</v>
      </c>
      <c r="O28" s="413">
        <v>3</v>
      </c>
      <c r="P28" s="413">
        <v>5</v>
      </c>
      <c r="Q28" s="704"/>
      <c r="R28" s="715">
        <v>8</v>
      </c>
      <c r="S28" s="414"/>
      <c r="T28" s="414"/>
      <c r="U28" s="696">
        <f t="shared" ref="U28:U35" si="5">SUM(N28:T28)</f>
        <v>116</v>
      </c>
      <c r="W28" s="810"/>
    </row>
    <row r="29" spans="1:27" ht="15" customHeight="1" thickBot="1" x14ac:dyDescent="0.3">
      <c r="A29" s="801" t="s">
        <v>167</v>
      </c>
      <c r="B29" s="824">
        <v>110</v>
      </c>
      <c r="C29" s="803">
        <v>3</v>
      </c>
      <c r="D29" s="416">
        <v>5</v>
      </c>
      <c r="E29" s="701"/>
      <c r="F29" s="706">
        <v>5</v>
      </c>
      <c r="G29" s="793">
        <f t="shared" si="3"/>
        <v>123</v>
      </c>
      <c r="H29" s="689">
        <v>110</v>
      </c>
      <c r="I29" s="418">
        <v>3</v>
      </c>
      <c r="J29" s="418">
        <v>5</v>
      </c>
      <c r="K29" s="419"/>
      <c r="L29" s="712">
        <v>11</v>
      </c>
      <c r="M29" s="695">
        <f t="shared" si="4"/>
        <v>129</v>
      </c>
      <c r="N29" s="689">
        <v>110</v>
      </c>
      <c r="O29" s="418">
        <v>3</v>
      </c>
      <c r="P29" s="418">
        <v>5</v>
      </c>
      <c r="Q29" s="419"/>
      <c r="R29" s="718">
        <v>4</v>
      </c>
      <c r="S29" s="420"/>
      <c r="T29" s="420"/>
      <c r="U29" s="696">
        <f t="shared" si="5"/>
        <v>122</v>
      </c>
      <c r="W29" s="810"/>
    </row>
    <row r="30" spans="1:27" ht="15" customHeight="1" thickBot="1" x14ac:dyDescent="0.3">
      <c r="A30" s="434" t="s">
        <v>741</v>
      </c>
      <c r="B30" s="824">
        <v>29</v>
      </c>
      <c r="C30" s="814"/>
      <c r="D30" s="416"/>
      <c r="E30" s="701">
        <v>13</v>
      </c>
      <c r="F30" s="706">
        <v>0</v>
      </c>
      <c r="G30" s="793">
        <v>29</v>
      </c>
      <c r="H30" s="689">
        <v>16</v>
      </c>
      <c r="I30" s="418"/>
      <c r="J30" s="418"/>
      <c r="K30" s="419"/>
      <c r="L30" s="712"/>
      <c r="M30" s="695">
        <f t="shared" si="4"/>
        <v>16</v>
      </c>
      <c r="N30" s="689">
        <v>16</v>
      </c>
      <c r="O30" s="418"/>
      <c r="P30" s="418"/>
      <c r="Q30" s="419"/>
      <c r="R30" s="718"/>
      <c r="S30" s="420"/>
      <c r="T30" s="420"/>
      <c r="U30" s="696">
        <f t="shared" si="5"/>
        <v>16</v>
      </c>
      <c r="W30" s="810"/>
    </row>
    <row r="31" spans="1:27" ht="15" customHeight="1" thickBot="1" x14ac:dyDescent="0.3">
      <c r="A31" s="434" t="s">
        <v>65</v>
      </c>
      <c r="B31" s="824">
        <v>1</v>
      </c>
      <c r="C31" s="416"/>
      <c r="D31" s="416"/>
      <c r="E31" s="701"/>
      <c r="F31" s="709"/>
      <c r="G31" s="793">
        <f t="shared" si="3"/>
        <v>1</v>
      </c>
      <c r="H31" s="689">
        <v>1</v>
      </c>
      <c r="I31" s="418"/>
      <c r="J31" s="418"/>
      <c r="K31" s="419"/>
      <c r="L31" s="712"/>
      <c r="M31" s="695">
        <f t="shared" si="4"/>
        <v>1</v>
      </c>
      <c r="N31" s="689">
        <v>1</v>
      </c>
      <c r="O31" s="418"/>
      <c r="P31" s="418"/>
      <c r="Q31" s="419"/>
      <c r="R31" s="718"/>
      <c r="S31" s="420"/>
      <c r="T31" s="420"/>
      <c r="U31" s="696">
        <f t="shared" si="5"/>
        <v>1</v>
      </c>
      <c r="W31" s="810"/>
    </row>
    <row r="32" spans="1:27" ht="15" customHeight="1" thickBot="1" x14ac:dyDescent="0.3">
      <c r="A32" s="801" t="s">
        <v>164</v>
      </c>
      <c r="B32" s="824">
        <v>100</v>
      </c>
      <c r="C32" s="803">
        <v>3</v>
      </c>
      <c r="D32" s="416">
        <v>3</v>
      </c>
      <c r="E32" s="701"/>
      <c r="F32" s="706">
        <v>5</v>
      </c>
      <c r="G32" s="793">
        <f t="shared" si="3"/>
        <v>111</v>
      </c>
      <c r="H32" s="688">
        <v>100</v>
      </c>
      <c r="I32" s="410">
        <v>2</v>
      </c>
      <c r="J32" s="410">
        <v>3</v>
      </c>
      <c r="K32" s="411"/>
      <c r="L32" s="712">
        <v>8</v>
      </c>
      <c r="M32" s="695">
        <f t="shared" si="4"/>
        <v>113</v>
      </c>
      <c r="N32" s="689">
        <v>100</v>
      </c>
      <c r="O32" s="418">
        <v>2</v>
      </c>
      <c r="P32" s="418">
        <v>3</v>
      </c>
      <c r="Q32" s="411"/>
      <c r="R32" s="722">
        <v>4</v>
      </c>
      <c r="S32" s="430"/>
      <c r="T32" s="420"/>
      <c r="U32" s="696">
        <f t="shared" si="5"/>
        <v>109</v>
      </c>
      <c r="W32" s="810"/>
    </row>
    <row r="33" spans="1:24" ht="15" customHeight="1" thickBot="1" x14ac:dyDescent="0.3">
      <c r="A33" s="801" t="s">
        <v>166</v>
      </c>
      <c r="B33" s="824">
        <v>75</v>
      </c>
      <c r="C33" s="803">
        <v>2</v>
      </c>
      <c r="D33" s="814">
        <v>1</v>
      </c>
      <c r="E33" s="815"/>
      <c r="F33" s="706">
        <v>10</v>
      </c>
      <c r="G33" s="793">
        <f t="shared" si="3"/>
        <v>88</v>
      </c>
      <c r="H33" s="689">
        <v>75</v>
      </c>
      <c r="I33" s="418">
        <v>2</v>
      </c>
      <c r="J33" s="418"/>
      <c r="K33" s="419"/>
      <c r="L33" s="712">
        <v>11</v>
      </c>
      <c r="M33" s="695">
        <f t="shared" si="4"/>
        <v>88</v>
      </c>
      <c r="N33" s="689">
        <v>75</v>
      </c>
      <c r="O33" s="418">
        <v>2</v>
      </c>
      <c r="P33" s="418"/>
      <c r="Q33" s="419"/>
      <c r="R33" s="718">
        <v>3</v>
      </c>
      <c r="S33" s="420"/>
      <c r="T33" s="420"/>
      <c r="U33" s="696">
        <f t="shared" si="5"/>
        <v>80</v>
      </c>
      <c r="W33" s="816"/>
    </row>
    <row r="34" spans="1:24" ht="15" customHeight="1" thickBot="1" x14ac:dyDescent="0.3">
      <c r="A34" s="434" t="s">
        <v>756</v>
      </c>
      <c r="B34" s="824">
        <v>19</v>
      </c>
      <c r="C34" s="814"/>
      <c r="D34" s="416"/>
      <c r="E34" s="701">
        <v>14</v>
      </c>
      <c r="F34" s="706"/>
      <c r="G34" s="793">
        <v>19</v>
      </c>
      <c r="H34" s="689">
        <v>5</v>
      </c>
      <c r="I34" s="418"/>
      <c r="J34" s="418"/>
      <c r="K34" s="419"/>
      <c r="L34" s="712"/>
      <c r="M34" s="695">
        <f t="shared" si="4"/>
        <v>5</v>
      </c>
      <c r="N34" s="689">
        <v>5</v>
      </c>
      <c r="O34" s="418"/>
      <c r="P34" s="418"/>
      <c r="Q34" s="419"/>
      <c r="R34" s="718"/>
      <c r="S34" s="420"/>
      <c r="T34" s="420"/>
      <c r="U34" s="696">
        <f t="shared" si="5"/>
        <v>5</v>
      </c>
      <c r="W34" s="816"/>
    </row>
    <row r="35" spans="1:24" ht="15" customHeight="1" thickBot="1" x14ac:dyDescent="0.3">
      <c r="A35" s="435" t="s">
        <v>757</v>
      </c>
      <c r="B35" s="825">
        <v>1</v>
      </c>
      <c r="C35" s="431"/>
      <c r="D35" s="431"/>
      <c r="E35" s="702"/>
      <c r="F35" s="710"/>
      <c r="G35" s="793">
        <f t="shared" si="3"/>
        <v>1</v>
      </c>
      <c r="H35" s="692">
        <v>1</v>
      </c>
      <c r="I35" s="425"/>
      <c r="J35" s="425"/>
      <c r="K35" s="432"/>
      <c r="L35" s="714"/>
      <c r="M35" s="695">
        <f t="shared" si="4"/>
        <v>1</v>
      </c>
      <c r="N35" s="692">
        <v>1</v>
      </c>
      <c r="O35" s="425"/>
      <c r="P35" s="425"/>
      <c r="Q35" s="432"/>
      <c r="R35" s="720"/>
      <c r="S35" s="426"/>
      <c r="T35" s="426"/>
      <c r="U35" s="696">
        <f t="shared" si="5"/>
        <v>1</v>
      </c>
      <c r="X35" s="810"/>
    </row>
    <row r="36" spans="1:24" ht="15" customHeight="1" thickBot="1" x14ac:dyDescent="0.25">
      <c r="A36" s="820" t="s">
        <v>145</v>
      </c>
      <c r="B36" s="794">
        <f>SUM(B28:B35)</f>
        <v>435</v>
      </c>
      <c r="C36" s="794">
        <f>SUM(C28:C32,C33)</f>
        <v>11</v>
      </c>
      <c r="D36" s="794">
        <f>SUM(D28:D33)</f>
        <v>14</v>
      </c>
      <c r="E36" s="794">
        <f>SUM(E29,E30,E32,E33,E34)</f>
        <v>27</v>
      </c>
      <c r="F36" s="794">
        <f>SUM(F28:F35)</f>
        <v>26</v>
      </c>
      <c r="G36" s="793">
        <f>SUM(G28:G35)</f>
        <v>486</v>
      </c>
      <c r="H36" s="794">
        <f t="shared" ref="H36:U36" si="6">SUM(H28:H35)</f>
        <v>408</v>
      </c>
      <c r="I36" s="794">
        <f t="shared" si="6"/>
        <v>10</v>
      </c>
      <c r="J36" s="794">
        <f t="shared" si="6"/>
        <v>13</v>
      </c>
      <c r="K36" s="794">
        <f t="shared" si="6"/>
        <v>0</v>
      </c>
      <c r="L36" s="794">
        <f t="shared" si="6"/>
        <v>41</v>
      </c>
      <c r="M36" s="794">
        <f t="shared" si="6"/>
        <v>472</v>
      </c>
      <c r="N36" s="794">
        <f t="shared" si="6"/>
        <v>408</v>
      </c>
      <c r="O36" s="794">
        <f t="shared" si="6"/>
        <v>10</v>
      </c>
      <c r="P36" s="794">
        <f t="shared" si="6"/>
        <v>13</v>
      </c>
      <c r="Q36" s="794">
        <f t="shared" si="6"/>
        <v>0</v>
      </c>
      <c r="R36" s="794">
        <f t="shared" si="6"/>
        <v>19</v>
      </c>
      <c r="S36" s="794">
        <f t="shared" si="6"/>
        <v>0</v>
      </c>
      <c r="T36" s="794">
        <f t="shared" si="6"/>
        <v>0</v>
      </c>
      <c r="U36" s="794">
        <f t="shared" si="6"/>
        <v>450</v>
      </c>
    </row>
    <row r="37" spans="1:24" s="797" customFormat="1" ht="15" customHeight="1" thickBot="1" x14ac:dyDescent="0.3">
      <c r="A37" s="809" t="s">
        <v>307</v>
      </c>
      <c r="B37" s="788"/>
      <c r="C37" s="787"/>
      <c r="D37" s="787"/>
      <c r="E37" s="787"/>
      <c r="F37" s="428"/>
      <c r="G37" s="786"/>
      <c r="H37" s="787"/>
      <c r="I37" s="787"/>
      <c r="J37" s="787"/>
      <c r="K37" s="787"/>
      <c r="L37" s="821"/>
      <c r="M37" s="786"/>
      <c r="N37" s="786"/>
      <c r="O37" s="786"/>
      <c r="P37" s="786"/>
      <c r="Q37" s="786"/>
      <c r="R37" s="826"/>
      <c r="S37" s="826"/>
      <c r="T37" s="826"/>
      <c r="U37" s="796"/>
      <c r="W37" s="790"/>
      <c r="X37" s="810"/>
    </row>
    <row r="38" spans="1:24" ht="18" customHeight="1" thickBot="1" x14ac:dyDescent="0.3">
      <c r="A38" s="434" t="s">
        <v>482</v>
      </c>
      <c r="B38" s="802">
        <v>65</v>
      </c>
      <c r="C38" s="803">
        <v>2</v>
      </c>
      <c r="D38" s="416">
        <v>4</v>
      </c>
      <c r="E38" s="701">
        <v>2</v>
      </c>
      <c r="F38" s="706">
        <v>5</v>
      </c>
      <c r="G38" s="793">
        <v>76</v>
      </c>
      <c r="H38" s="689">
        <v>65</v>
      </c>
      <c r="I38" s="418">
        <v>2</v>
      </c>
      <c r="J38" s="418">
        <v>4</v>
      </c>
      <c r="K38" s="419">
        <v>1</v>
      </c>
      <c r="L38" s="712">
        <v>10</v>
      </c>
      <c r="M38" s="695">
        <v>81</v>
      </c>
      <c r="N38" s="412">
        <v>63</v>
      </c>
      <c r="O38" s="413">
        <v>2</v>
      </c>
      <c r="P38" s="413">
        <v>3</v>
      </c>
      <c r="Q38" s="413">
        <v>2</v>
      </c>
      <c r="R38" s="415">
        <v>3</v>
      </c>
      <c r="S38" s="436"/>
      <c r="T38" s="436"/>
      <c r="U38" s="696">
        <f t="shared" ref="U38:U43" si="7">SUM(N38:T38)</f>
        <v>73</v>
      </c>
      <c r="W38" s="797"/>
      <c r="X38" s="810"/>
    </row>
    <row r="39" spans="1:24" ht="18" customHeight="1" thickBot="1" x14ac:dyDescent="0.3">
      <c r="A39" s="438" t="s">
        <v>169</v>
      </c>
      <c r="B39" s="802">
        <v>110</v>
      </c>
      <c r="C39" s="803">
        <v>3</v>
      </c>
      <c r="D39" s="416"/>
      <c r="E39" s="701">
        <v>2</v>
      </c>
      <c r="F39" s="706">
        <v>6</v>
      </c>
      <c r="G39" s="793">
        <v>119</v>
      </c>
      <c r="H39" s="689">
        <v>110</v>
      </c>
      <c r="I39" s="418">
        <v>3</v>
      </c>
      <c r="J39" s="418"/>
      <c r="K39" s="419"/>
      <c r="L39" s="712">
        <v>7</v>
      </c>
      <c r="M39" s="695">
        <f t="shared" ref="M38:M45" si="8">SUM(H39:L39)</f>
        <v>120</v>
      </c>
      <c r="N39" s="417">
        <v>109</v>
      </c>
      <c r="O39" s="418">
        <v>3</v>
      </c>
      <c r="P39" s="418"/>
      <c r="Q39" s="418">
        <v>1</v>
      </c>
      <c r="R39" s="421">
        <v>5</v>
      </c>
      <c r="S39" s="437"/>
      <c r="T39" s="697"/>
      <c r="U39" s="696">
        <f t="shared" si="7"/>
        <v>118</v>
      </c>
      <c r="V39" s="816"/>
      <c r="W39" s="816"/>
      <c r="X39" s="816"/>
    </row>
    <row r="40" spans="1:24" ht="18" customHeight="1" thickBot="1" x14ac:dyDescent="0.3">
      <c r="A40" s="438" t="s">
        <v>753</v>
      </c>
      <c r="B40" s="824">
        <v>24</v>
      </c>
      <c r="C40" s="814"/>
      <c r="D40" s="416"/>
      <c r="E40" s="701">
        <v>8</v>
      </c>
      <c r="F40" s="706">
        <v>2</v>
      </c>
      <c r="G40" s="793">
        <v>26</v>
      </c>
      <c r="H40" s="689">
        <v>16</v>
      </c>
      <c r="I40" s="418"/>
      <c r="J40" s="418"/>
      <c r="K40" s="419"/>
      <c r="L40" s="420">
        <v>2</v>
      </c>
      <c r="M40" s="695">
        <f t="shared" si="8"/>
        <v>18</v>
      </c>
      <c r="N40" s="417">
        <v>16</v>
      </c>
      <c r="O40" s="418"/>
      <c r="P40" s="418"/>
      <c r="Q40" s="418"/>
      <c r="R40" s="421"/>
      <c r="S40" s="437"/>
      <c r="T40" s="697"/>
      <c r="U40" s="696">
        <f t="shared" si="7"/>
        <v>16</v>
      </c>
      <c r="V40" s="816"/>
      <c r="W40" s="816"/>
      <c r="X40" s="816"/>
    </row>
    <row r="41" spans="1:24" ht="18" customHeight="1" thickBot="1" x14ac:dyDescent="0.3">
      <c r="A41" s="827" t="s">
        <v>754</v>
      </c>
      <c r="B41" s="824">
        <v>1</v>
      </c>
      <c r="C41" s="814"/>
      <c r="D41" s="416"/>
      <c r="E41" s="701"/>
      <c r="F41" s="687"/>
      <c r="G41" s="793">
        <f t="shared" ref="G38:G47" si="9">SUM(B41:F41)</f>
        <v>1</v>
      </c>
      <c r="H41" s="689">
        <v>1</v>
      </c>
      <c r="I41" s="418"/>
      <c r="J41" s="418"/>
      <c r="K41" s="419"/>
      <c r="L41" s="420"/>
      <c r="M41" s="695">
        <f t="shared" si="8"/>
        <v>1</v>
      </c>
      <c r="N41" s="417">
        <v>1</v>
      </c>
      <c r="O41" s="418"/>
      <c r="P41" s="418"/>
      <c r="Q41" s="418"/>
      <c r="R41" s="421"/>
      <c r="S41" s="437"/>
      <c r="T41" s="697"/>
      <c r="U41" s="696">
        <f t="shared" si="7"/>
        <v>1</v>
      </c>
      <c r="V41" s="816"/>
      <c r="W41" s="816"/>
      <c r="X41" s="810"/>
    </row>
    <row r="42" spans="1:24" ht="18" customHeight="1" thickBot="1" x14ac:dyDescent="0.3">
      <c r="A42" s="438" t="s">
        <v>743</v>
      </c>
      <c r="B42" s="802">
        <v>60</v>
      </c>
      <c r="C42" s="814">
        <v>2</v>
      </c>
      <c r="D42" s="814"/>
      <c r="E42" s="815"/>
      <c r="F42" s="687"/>
      <c r="G42" s="793">
        <f t="shared" si="9"/>
        <v>62</v>
      </c>
      <c r="H42" s="689">
        <v>60</v>
      </c>
      <c r="I42" s="418">
        <v>2</v>
      </c>
      <c r="J42" s="418"/>
      <c r="K42" s="419">
        <v>1</v>
      </c>
      <c r="L42" s="420"/>
      <c r="M42" s="695">
        <v>62</v>
      </c>
      <c r="N42" s="417">
        <v>60</v>
      </c>
      <c r="O42" s="418">
        <v>2</v>
      </c>
      <c r="P42" s="418"/>
      <c r="Q42" s="418"/>
      <c r="R42" s="421"/>
      <c r="S42" s="437"/>
      <c r="T42" s="697"/>
      <c r="U42" s="696">
        <f t="shared" si="7"/>
        <v>62</v>
      </c>
      <c r="V42" s="816"/>
      <c r="W42" s="816"/>
      <c r="X42" s="810"/>
    </row>
    <row r="43" spans="1:24" ht="18" customHeight="1" thickBot="1" x14ac:dyDescent="0.3">
      <c r="A43" s="438" t="s">
        <v>750</v>
      </c>
      <c r="B43" s="802">
        <v>20</v>
      </c>
      <c r="C43" s="814">
        <v>1</v>
      </c>
      <c r="D43" s="814"/>
      <c r="E43" s="815"/>
      <c r="F43" s="687">
        <v>6</v>
      </c>
      <c r="G43" s="793">
        <f t="shared" si="9"/>
        <v>27</v>
      </c>
      <c r="H43" s="689">
        <v>20</v>
      </c>
      <c r="I43" s="418">
        <v>1</v>
      </c>
      <c r="J43" s="418"/>
      <c r="K43" s="419">
        <v>2</v>
      </c>
      <c r="L43" s="420">
        <v>3</v>
      </c>
      <c r="M43" s="695">
        <v>24</v>
      </c>
      <c r="N43" s="417">
        <v>20</v>
      </c>
      <c r="O43" s="418">
        <v>1</v>
      </c>
      <c r="P43" s="418"/>
      <c r="Q43" s="418"/>
      <c r="R43" s="421">
        <v>1</v>
      </c>
      <c r="S43" s="437"/>
      <c r="T43" s="697"/>
      <c r="U43" s="696">
        <f t="shared" si="7"/>
        <v>22</v>
      </c>
      <c r="V43" s="816"/>
      <c r="W43" s="816"/>
      <c r="X43" s="810"/>
    </row>
    <row r="44" spans="1:24" ht="18" customHeight="1" thickBot="1" x14ac:dyDescent="0.3">
      <c r="A44" s="438" t="s">
        <v>1137</v>
      </c>
      <c r="B44" s="802">
        <v>1</v>
      </c>
      <c r="C44" s="814"/>
      <c r="D44" s="814"/>
      <c r="E44" s="815"/>
      <c r="F44" s="687"/>
      <c r="G44" s="1927"/>
      <c r="H44" s="689">
        <v>1</v>
      </c>
      <c r="I44" s="418"/>
      <c r="J44" s="418"/>
      <c r="K44" s="419"/>
      <c r="L44" s="420"/>
      <c r="M44" s="695">
        <v>1</v>
      </c>
      <c r="N44" s="417"/>
      <c r="O44" s="418"/>
      <c r="P44" s="418"/>
      <c r="Q44" s="418"/>
      <c r="R44" s="421"/>
      <c r="S44" s="437"/>
      <c r="T44" s="697"/>
      <c r="U44" s="696"/>
      <c r="V44" s="816"/>
      <c r="W44" s="816"/>
      <c r="X44" s="810"/>
    </row>
    <row r="45" spans="1:24" ht="18" customHeight="1" thickBot="1" x14ac:dyDescent="0.3">
      <c r="A45" s="439" t="s">
        <v>748</v>
      </c>
      <c r="B45" s="802">
        <v>55</v>
      </c>
      <c r="C45" s="803">
        <v>2</v>
      </c>
      <c r="D45" s="814"/>
      <c r="E45" s="815"/>
      <c r="F45" s="687"/>
      <c r="G45" s="793">
        <f t="shared" si="9"/>
        <v>57</v>
      </c>
      <c r="H45" s="689">
        <v>55</v>
      </c>
      <c r="I45" s="418">
        <v>2</v>
      </c>
      <c r="J45" s="418"/>
      <c r="K45" s="419"/>
      <c r="L45" s="420"/>
      <c r="M45" s="695">
        <f t="shared" si="8"/>
        <v>57</v>
      </c>
      <c r="N45" s="417">
        <v>55</v>
      </c>
      <c r="O45" s="418">
        <v>2</v>
      </c>
      <c r="P45" s="418"/>
      <c r="Q45" s="418"/>
      <c r="R45" s="421"/>
      <c r="S45" s="437"/>
      <c r="T45" s="697"/>
      <c r="U45" s="696">
        <f>SUM(N45:T45)</f>
        <v>57</v>
      </c>
      <c r="V45" s="816"/>
      <c r="W45" s="816"/>
      <c r="X45" s="810"/>
    </row>
    <row r="46" spans="1:24" ht="18" customHeight="1" thickBot="1" x14ac:dyDescent="0.3">
      <c r="A46" s="869" t="s">
        <v>751</v>
      </c>
      <c r="B46" s="805">
        <v>20</v>
      </c>
      <c r="C46" s="806">
        <v>1</v>
      </c>
      <c r="D46" s="807"/>
      <c r="E46" s="808">
        <v>2</v>
      </c>
      <c r="F46" s="870">
        <v>6</v>
      </c>
      <c r="G46" s="793">
        <v>27</v>
      </c>
      <c r="H46" s="690">
        <v>20</v>
      </c>
      <c r="I46" s="422">
        <v>1</v>
      </c>
      <c r="J46" s="422"/>
      <c r="K46" s="423">
        <v>1</v>
      </c>
      <c r="L46" s="693">
        <v>8</v>
      </c>
      <c r="M46" s="695">
        <v>29</v>
      </c>
      <c r="N46" s="871">
        <v>20</v>
      </c>
      <c r="O46" s="422">
        <v>1</v>
      </c>
      <c r="P46" s="422"/>
      <c r="Q46" s="422"/>
      <c r="R46" s="872">
        <v>2</v>
      </c>
      <c r="S46" s="873"/>
      <c r="T46" s="874"/>
      <c r="U46" s="696">
        <f>SUM(N46:T46)</f>
        <v>23</v>
      </c>
      <c r="V46" s="816"/>
      <c r="W46" s="816"/>
      <c r="X46" s="810"/>
    </row>
    <row r="47" spans="1:24" ht="18" customHeight="1" thickBot="1" x14ac:dyDescent="0.3">
      <c r="A47" s="869" t="s">
        <v>796</v>
      </c>
      <c r="B47" s="805">
        <v>20</v>
      </c>
      <c r="C47" s="806">
        <v>1</v>
      </c>
      <c r="D47" s="807"/>
      <c r="E47" s="808"/>
      <c r="F47" s="870">
        <v>6</v>
      </c>
      <c r="G47" s="793">
        <f t="shared" si="9"/>
        <v>27</v>
      </c>
      <c r="H47" s="690">
        <v>20</v>
      </c>
      <c r="I47" s="422">
        <v>1</v>
      </c>
      <c r="J47" s="422"/>
      <c r="K47" s="423">
        <v>1</v>
      </c>
      <c r="L47" s="693">
        <v>5</v>
      </c>
      <c r="M47" s="695">
        <v>26</v>
      </c>
      <c r="N47" s="871">
        <v>20</v>
      </c>
      <c r="O47" s="422">
        <v>1</v>
      </c>
      <c r="P47" s="422"/>
      <c r="Q47" s="422"/>
      <c r="R47" s="872">
        <v>4</v>
      </c>
      <c r="S47" s="1811"/>
      <c r="T47" s="874"/>
      <c r="U47" s="696">
        <f>SUM(N47:T47)</f>
        <v>25</v>
      </c>
      <c r="V47" s="816"/>
      <c r="W47" s="816"/>
      <c r="X47" s="810"/>
    </row>
    <row r="48" spans="1:24" ht="18" customHeight="1" thickBot="1" x14ac:dyDescent="0.3">
      <c r="A48" s="440" t="s">
        <v>730</v>
      </c>
      <c r="B48" s="818">
        <v>55</v>
      </c>
      <c r="C48" s="819">
        <v>2</v>
      </c>
      <c r="D48" s="431">
        <v>3</v>
      </c>
      <c r="E48" s="702">
        <v>3</v>
      </c>
      <c r="F48" s="691"/>
      <c r="G48" s="793">
        <v>60</v>
      </c>
      <c r="H48" s="692">
        <v>55</v>
      </c>
      <c r="I48" s="425">
        <v>2</v>
      </c>
      <c r="J48" s="425">
        <v>3</v>
      </c>
      <c r="K48" s="419"/>
      <c r="L48" s="1812"/>
      <c r="M48" s="695">
        <f>SUM(H48:L48)</f>
        <v>60</v>
      </c>
      <c r="N48" s="424">
        <v>50</v>
      </c>
      <c r="O48" s="425">
        <v>2</v>
      </c>
      <c r="P48" s="425">
        <v>3</v>
      </c>
      <c r="Q48" s="425">
        <v>2</v>
      </c>
      <c r="R48" s="427"/>
      <c r="S48" s="441"/>
      <c r="T48" s="698"/>
      <c r="U48" s="696">
        <f>SUM(N48:T48)</f>
        <v>57</v>
      </c>
      <c r="V48" s="816"/>
      <c r="W48" s="816"/>
      <c r="X48" s="810"/>
    </row>
    <row r="49" spans="1:24" ht="15" customHeight="1" x14ac:dyDescent="0.2">
      <c r="A49" s="1803" t="s">
        <v>145</v>
      </c>
      <c r="B49" s="794">
        <f>SUM(B38:B48)</f>
        <v>431</v>
      </c>
      <c r="C49" s="794">
        <f>SUM(C38:C48)</f>
        <v>14</v>
      </c>
      <c r="D49" s="794">
        <f>SUM(D48,D38)</f>
        <v>7</v>
      </c>
      <c r="E49" s="794">
        <f t="shared" ref="E49:T49" si="10">SUM(E38:E48)</f>
        <v>17</v>
      </c>
      <c r="F49" s="794">
        <f t="shared" si="10"/>
        <v>31</v>
      </c>
      <c r="G49" s="1764">
        <v>483</v>
      </c>
      <c r="H49" s="794">
        <f t="shared" si="10"/>
        <v>423</v>
      </c>
      <c r="I49" s="794">
        <f t="shared" si="10"/>
        <v>14</v>
      </c>
      <c r="J49" s="794">
        <f t="shared" si="10"/>
        <v>7</v>
      </c>
      <c r="K49" s="794">
        <f t="shared" si="10"/>
        <v>6</v>
      </c>
      <c r="L49" s="794">
        <f t="shared" si="10"/>
        <v>35</v>
      </c>
      <c r="M49" s="794">
        <v>480</v>
      </c>
      <c r="N49" s="794">
        <v>417</v>
      </c>
      <c r="O49" s="794">
        <f t="shared" si="10"/>
        <v>14</v>
      </c>
      <c r="P49" s="794">
        <f t="shared" si="10"/>
        <v>6</v>
      </c>
      <c r="Q49" s="794">
        <f t="shared" si="10"/>
        <v>5</v>
      </c>
      <c r="R49" s="794">
        <f t="shared" si="10"/>
        <v>15</v>
      </c>
      <c r="S49" s="794">
        <f t="shared" si="10"/>
        <v>0</v>
      </c>
      <c r="T49" s="794">
        <f t="shared" si="10"/>
        <v>0</v>
      </c>
      <c r="U49" s="794">
        <f>SUM(N49:T49)</f>
        <v>457</v>
      </c>
    </row>
    <row r="50" spans="1:24" ht="15" customHeight="1" thickBot="1" x14ac:dyDescent="0.25">
      <c r="A50" s="1804" t="s">
        <v>355</v>
      </c>
      <c r="B50" s="1805">
        <v>1657</v>
      </c>
      <c r="C50" s="1805">
        <v>50</v>
      </c>
      <c r="D50" s="1805">
        <v>44</v>
      </c>
      <c r="E50" s="1805">
        <v>53</v>
      </c>
      <c r="F50" s="1805">
        <v>149</v>
      </c>
      <c r="G50" s="1805">
        <v>1900</v>
      </c>
      <c r="H50" s="1805">
        <v>1618</v>
      </c>
      <c r="I50" s="1805">
        <v>49</v>
      </c>
      <c r="J50" s="1805">
        <v>43</v>
      </c>
      <c r="K50" s="1805">
        <v>7</v>
      </c>
      <c r="L50" s="1805">
        <v>203</v>
      </c>
      <c r="M50" s="1805">
        <v>1911</v>
      </c>
      <c r="N50" s="1805">
        <v>1606</v>
      </c>
      <c r="O50" s="1805">
        <v>48</v>
      </c>
      <c r="P50" s="1805">
        <v>41</v>
      </c>
      <c r="Q50" s="1805">
        <v>7</v>
      </c>
      <c r="R50" s="1805">
        <v>97</v>
      </c>
      <c r="S50" s="1805"/>
      <c r="T50" s="1805"/>
      <c r="U50" s="2144">
        <v>1799</v>
      </c>
    </row>
    <row r="51" spans="1:24" ht="15" customHeight="1" x14ac:dyDescent="0.2">
      <c r="A51" s="2363" t="s">
        <v>764</v>
      </c>
      <c r="B51" s="2364"/>
      <c r="C51" s="2364"/>
      <c r="D51" s="2364"/>
      <c r="E51" s="2364"/>
      <c r="F51" s="2364"/>
      <c r="G51" s="2364"/>
      <c r="H51" s="2364"/>
      <c r="I51" s="2364"/>
      <c r="J51" s="2364"/>
      <c r="K51" s="2364"/>
      <c r="L51" s="2364"/>
      <c r="M51" s="2364"/>
      <c r="N51" s="2364"/>
      <c r="O51" s="2364"/>
      <c r="P51" s="2364"/>
      <c r="Q51" s="2364"/>
      <c r="R51" s="2364"/>
      <c r="S51" s="2364"/>
      <c r="T51" s="2364"/>
      <c r="U51" s="2364"/>
    </row>
    <row r="52" spans="1:24" ht="15" customHeight="1" x14ac:dyDescent="0.25">
      <c r="A52" s="2353" t="s">
        <v>720</v>
      </c>
      <c r="B52" s="2353"/>
      <c r="C52" s="2353"/>
      <c r="D52" s="2353"/>
      <c r="E52" s="2353"/>
      <c r="F52" s="2353"/>
      <c r="G52" s="2353"/>
      <c r="H52" s="2353"/>
      <c r="I52" s="2353"/>
      <c r="J52" s="2353"/>
      <c r="K52" s="2353"/>
      <c r="L52" s="2353"/>
      <c r="M52" s="2353"/>
      <c r="N52" s="2353"/>
      <c r="O52" s="2353"/>
      <c r="P52" s="2353"/>
      <c r="Q52" s="2353"/>
      <c r="R52" s="2353"/>
      <c r="S52" s="2353"/>
      <c r="T52" s="829"/>
      <c r="U52" s="785"/>
    </row>
    <row r="53" spans="1:24" ht="15" customHeight="1" x14ac:dyDescent="0.25">
      <c r="A53" s="2354" t="s">
        <v>719</v>
      </c>
      <c r="B53" s="2354"/>
      <c r="C53" s="2354"/>
      <c r="D53" s="2354"/>
      <c r="E53" s="2354"/>
      <c r="F53" s="2354"/>
      <c r="G53" s="831"/>
      <c r="H53" s="832"/>
      <c r="I53" s="832"/>
      <c r="J53" s="832"/>
      <c r="K53" s="832"/>
      <c r="L53" s="833"/>
      <c r="M53" s="831"/>
      <c r="N53" s="832"/>
      <c r="O53" s="832"/>
      <c r="P53" s="833"/>
      <c r="Q53" s="833"/>
      <c r="R53" s="832"/>
      <c r="S53" s="832"/>
      <c r="T53" s="834"/>
      <c r="U53" s="785"/>
    </row>
    <row r="54" spans="1:24" ht="15" customHeight="1" x14ac:dyDescent="0.25">
      <c r="A54" s="830" t="s">
        <v>718</v>
      </c>
      <c r="B54" s="832"/>
      <c r="C54" s="832"/>
      <c r="D54" s="832"/>
      <c r="E54" s="832"/>
      <c r="F54" s="832"/>
      <c r="G54" s="831"/>
      <c r="H54" s="832"/>
      <c r="I54" s="832"/>
      <c r="J54" s="832"/>
      <c r="K54" s="832"/>
      <c r="L54" s="833"/>
      <c r="M54" s="831"/>
      <c r="N54" s="832"/>
      <c r="O54" s="832"/>
      <c r="P54" s="833"/>
      <c r="Q54" s="833"/>
      <c r="R54" s="832"/>
      <c r="S54" s="832"/>
      <c r="T54" s="834"/>
      <c r="U54" s="785"/>
    </row>
    <row r="55" spans="1:24" ht="15" customHeight="1" thickBot="1" x14ac:dyDescent="0.3">
      <c r="A55" s="830"/>
      <c r="B55" s="832"/>
      <c r="C55" s="832"/>
      <c r="D55" s="832"/>
      <c r="E55" s="832"/>
      <c r="F55" s="832"/>
      <c r="G55" s="831"/>
      <c r="H55" s="832"/>
      <c r="I55" s="832"/>
      <c r="J55" s="835"/>
      <c r="K55" s="835"/>
      <c r="L55" s="836"/>
      <c r="M55" s="831"/>
      <c r="N55" s="832"/>
      <c r="O55" s="832"/>
      <c r="P55" s="833"/>
      <c r="Q55" s="833"/>
      <c r="R55" s="832"/>
      <c r="S55" s="832"/>
      <c r="T55" s="834"/>
      <c r="U55" s="785"/>
    </row>
    <row r="56" spans="1:24" s="797" customFormat="1" ht="15" customHeight="1" thickBot="1" x14ac:dyDescent="0.3">
      <c r="A56" s="809" t="s">
        <v>255</v>
      </c>
      <c r="B56" s="788"/>
      <c r="C56" s="787"/>
      <c r="D56" s="787"/>
      <c r="E56" s="787"/>
      <c r="F56" s="787"/>
      <c r="G56" s="787"/>
      <c r="H56" s="787"/>
      <c r="I56" s="787"/>
      <c r="J56" s="787"/>
      <c r="K56" s="787"/>
      <c r="L56" s="787"/>
      <c r="M56" s="787"/>
      <c r="N56" s="787"/>
      <c r="O56" s="787"/>
      <c r="P56" s="787"/>
      <c r="Q56" s="787"/>
      <c r="R56" s="787"/>
      <c r="S56" s="787"/>
      <c r="T56" s="787"/>
      <c r="U56" s="796"/>
      <c r="W56" s="810"/>
      <c r="X56" s="790"/>
    </row>
    <row r="57" spans="1:24" ht="15" customHeight="1" thickBot="1" x14ac:dyDescent="0.3">
      <c r="A57" s="822" t="s">
        <v>171</v>
      </c>
      <c r="B57" s="799">
        <v>105</v>
      </c>
      <c r="C57" s="800">
        <v>3</v>
      </c>
      <c r="D57" s="409">
        <v>5</v>
      </c>
      <c r="E57" s="700"/>
      <c r="F57" s="705">
        <v>12</v>
      </c>
      <c r="G57" s="837">
        <f t="shared" ref="G57:G70" si="11">SUM(B57:F57)</f>
        <v>125</v>
      </c>
      <c r="H57" s="688">
        <v>105</v>
      </c>
      <c r="I57" s="410">
        <v>3</v>
      </c>
      <c r="J57" s="410">
        <v>5</v>
      </c>
      <c r="K57" s="411">
        <v>1</v>
      </c>
      <c r="L57" s="711">
        <v>19</v>
      </c>
      <c r="M57" s="699">
        <v>132</v>
      </c>
      <c r="N57" s="688">
        <v>105</v>
      </c>
      <c r="O57" s="410">
        <v>3</v>
      </c>
      <c r="P57" s="410">
        <v>4</v>
      </c>
      <c r="Q57" s="411"/>
      <c r="R57" s="715">
        <v>7</v>
      </c>
      <c r="S57" s="715"/>
      <c r="T57" s="717"/>
      <c r="U57" s="696">
        <f t="shared" ref="U57:U62" si="12">SUM(N57:T57)</f>
        <v>119</v>
      </c>
      <c r="X57" s="810"/>
    </row>
    <row r="58" spans="1:24" ht="15" customHeight="1" thickBot="1" x14ac:dyDescent="0.3">
      <c r="A58" s="801" t="s">
        <v>173</v>
      </c>
      <c r="B58" s="802">
        <v>55</v>
      </c>
      <c r="C58" s="814">
        <v>2</v>
      </c>
      <c r="D58" s="416">
        <v>3</v>
      </c>
      <c r="E58" s="701"/>
      <c r="F58" s="706">
        <v>8</v>
      </c>
      <c r="G58" s="837">
        <f t="shared" si="11"/>
        <v>68</v>
      </c>
      <c r="H58" s="689">
        <v>55</v>
      </c>
      <c r="I58" s="418">
        <v>2</v>
      </c>
      <c r="J58" s="418">
        <v>3</v>
      </c>
      <c r="K58" s="419"/>
      <c r="L58" s="712">
        <v>7</v>
      </c>
      <c r="M58" s="699">
        <f t="shared" ref="M57:M70" si="13">SUM(H58:L58)</f>
        <v>67</v>
      </c>
      <c r="N58" s="689">
        <v>55</v>
      </c>
      <c r="O58" s="418">
        <v>2</v>
      </c>
      <c r="P58" s="418">
        <v>3</v>
      </c>
      <c r="Q58" s="419"/>
      <c r="R58" s="718">
        <v>1</v>
      </c>
      <c r="S58" s="718"/>
      <c r="T58" s="712"/>
      <c r="U58" s="696">
        <f t="shared" si="12"/>
        <v>61</v>
      </c>
      <c r="W58" s="797"/>
      <c r="X58" s="810"/>
    </row>
    <row r="59" spans="1:24" ht="15" customHeight="1" thickBot="1" x14ac:dyDescent="0.3">
      <c r="A59" s="801" t="s">
        <v>229</v>
      </c>
      <c r="B59" s="802">
        <v>195</v>
      </c>
      <c r="C59" s="803">
        <v>5</v>
      </c>
      <c r="D59" s="416">
        <v>10</v>
      </c>
      <c r="E59" s="701"/>
      <c r="F59" s="706">
        <v>12</v>
      </c>
      <c r="G59" s="837">
        <f t="shared" si="11"/>
        <v>222</v>
      </c>
      <c r="H59" s="689">
        <v>195</v>
      </c>
      <c r="I59" s="418">
        <v>5</v>
      </c>
      <c r="J59" s="418">
        <v>10</v>
      </c>
      <c r="K59" s="419"/>
      <c r="L59" s="712">
        <v>16</v>
      </c>
      <c r="M59" s="699">
        <f t="shared" si="13"/>
        <v>226</v>
      </c>
      <c r="N59" s="689">
        <v>195</v>
      </c>
      <c r="O59" s="418">
        <v>5</v>
      </c>
      <c r="P59" s="418">
        <v>10</v>
      </c>
      <c r="Q59" s="419"/>
      <c r="R59" s="718">
        <v>11</v>
      </c>
      <c r="S59" s="718"/>
      <c r="T59" s="712"/>
      <c r="U59" s="696">
        <f t="shared" si="12"/>
        <v>221</v>
      </c>
      <c r="W59" s="797"/>
      <c r="X59" s="810"/>
    </row>
    <row r="60" spans="1:24" ht="15" customHeight="1" thickBot="1" x14ac:dyDescent="0.3">
      <c r="A60" s="801" t="s">
        <v>176</v>
      </c>
      <c r="B60" s="802">
        <v>85</v>
      </c>
      <c r="C60" s="803">
        <v>3</v>
      </c>
      <c r="D60" s="814">
        <v>4</v>
      </c>
      <c r="E60" s="815"/>
      <c r="F60" s="706">
        <v>12</v>
      </c>
      <c r="G60" s="837">
        <f t="shared" si="11"/>
        <v>104</v>
      </c>
      <c r="H60" s="689">
        <v>85</v>
      </c>
      <c r="I60" s="418">
        <v>3</v>
      </c>
      <c r="J60" s="418">
        <v>4</v>
      </c>
      <c r="K60" s="419"/>
      <c r="L60" s="712">
        <v>7</v>
      </c>
      <c r="M60" s="699">
        <f t="shared" si="13"/>
        <v>99</v>
      </c>
      <c r="N60" s="689">
        <v>85</v>
      </c>
      <c r="O60" s="418">
        <v>3</v>
      </c>
      <c r="P60" s="418">
        <v>4</v>
      </c>
      <c r="Q60" s="419"/>
      <c r="R60" s="718">
        <v>2</v>
      </c>
      <c r="S60" s="718"/>
      <c r="T60" s="712"/>
      <c r="U60" s="696">
        <f t="shared" si="12"/>
        <v>94</v>
      </c>
      <c r="X60" s="810"/>
    </row>
    <row r="61" spans="1:24" ht="15" customHeight="1" thickBot="1" x14ac:dyDescent="0.3">
      <c r="A61" s="801" t="s">
        <v>174</v>
      </c>
      <c r="B61" s="802">
        <v>75</v>
      </c>
      <c r="C61" s="803">
        <v>2</v>
      </c>
      <c r="D61" s="416">
        <v>4</v>
      </c>
      <c r="E61" s="701"/>
      <c r="F61" s="706">
        <v>8</v>
      </c>
      <c r="G61" s="837">
        <f t="shared" si="11"/>
        <v>89</v>
      </c>
      <c r="H61" s="689">
        <v>75</v>
      </c>
      <c r="I61" s="418">
        <v>2</v>
      </c>
      <c r="J61" s="418">
        <v>4</v>
      </c>
      <c r="K61" s="419"/>
      <c r="L61" s="712">
        <v>9</v>
      </c>
      <c r="M61" s="699">
        <f t="shared" si="13"/>
        <v>90</v>
      </c>
      <c r="N61" s="689">
        <v>75</v>
      </c>
      <c r="O61" s="418">
        <v>2</v>
      </c>
      <c r="P61" s="418">
        <v>4</v>
      </c>
      <c r="Q61" s="419"/>
      <c r="R61" s="718">
        <v>1</v>
      </c>
      <c r="S61" s="718"/>
      <c r="T61" s="712"/>
      <c r="U61" s="696">
        <f t="shared" si="12"/>
        <v>82</v>
      </c>
      <c r="X61" s="810"/>
    </row>
    <row r="62" spans="1:24" ht="15" customHeight="1" thickBot="1" x14ac:dyDescent="0.3">
      <c r="A62" s="801" t="s">
        <v>327</v>
      </c>
      <c r="B62" s="802">
        <v>75</v>
      </c>
      <c r="C62" s="803">
        <v>2</v>
      </c>
      <c r="D62" s="416">
        <v>4</v>
      </c>
      <c r="E62" s="701"/>
      <c r="F62" s="706">
        <v>15</v>
      </c>
      <c r="G62" s="837">
        <f t="shared" si="11"/>
        <v>96</v>
      </c>
      <c r="H62" s="689">
        <v>75</v>
      </c>
      <c r="I62" s="418">
        <v>2</v>
      </c>
      <c r="J62" s="418">
        <v>4</v>
      </c>
      <c r="K62" s="419"/>
      <c r="L62" s="712">
        <v>22</v>
      </c>
      <c r="M62" s="699">
        <f t="shared" si="13"/>
        <v>103</v>
      </c>
      <c r="N62" s="689">
        <v>75</v>
      </c>
      <c r="O62" s="418">
        <v>2</v>
      </c>
      <c r="P62" s="418">
        <v>4</v>
      </c>
      <c r="Q62" s="419"/>
      <c r="R62" s="718">
        <v>12</v>
      </c>
      <c r="S62" s="718"/>
      <c r="T62" s="712"/>
      <c r="U62" s="696">
        <f t="shared" si="12"/>
        <v>93</v>
      </c>
      <c r="V62" s="797"/>
      <c r="W62" s="816"/>
      <c r="X62" s="810"/>
    </row>
    <row r="63" spans="1:24" ht="15" customHeight="1" thickBot="1" x14ac:dyDescent="0.3">
      <c r="A63" s="801" t="s">
        <v>804</v>
      </c>
      <c r="B63" s="802">
        <v>1</v>
      </c>
      <c r="C63" s="803"/>
      <c r="D63" s="416"/>
      <c r="E63" s="701">
        <v>1</v>
      </c>
      <c r="F63" s="706"/>
      <c r="G63" s="837">
        <v>1</v>
      </c>
      <c r="H63" s="689"/>
      <c r="I63" s="418"/>
      <c r="J63" s="418"/>
      <c r="K63" s="419"/>
      <c r="L63" s="712"/>
      <c r="M63" s="699"/>
      <c r="N63" s="689"/>
      <c r="O63" s="418"/>
      <c r="P63" s="418"/>
      <c r="Q63" s="419"/>
      <c r="R63" s="718"/>
      <c r="S63" s="718"/>
      <c r="T63" s="712"/>
      <c r="U63" s="696"/>
      <c r="V63" s="797"/>
      <c r="W63" s="816"/>
      <c r="X63" s="810"/>
    </row>
    <row r="64" spans="1:24" ht="15" customHeight="1" thickBot="1" x14ac:dyDescent="0.3">
      <c r="A64" s="801" t="s">
        <v>170</v>
      </c>
      <c r="B64" s="802">
        <v>170</v>
      </c>
      <c r="C64" s="803">
        <v>5</v>
      </c>
      <c r="D64" s="416">
        <v>9</v>
      </c>
      <c r="E64" s="701"/>
      <c r="F64" s="706">
        <v>15</v>
      </c>
      <c r="G64" s="837">
        <f t="shared" si="11"/>
        <v>199</v>
      </c>
      <c r="H64" s="689">
        <v>170</v>
      </c>
      <c r="I64" s="418">
        <v>5</v>
      </c>
      <c r="J64" s="418">
        <v>9</v>
      </c>
      <c r="K64" s="419"/>
      <c r="L64" s="712">
        <v>19</v>
      </c>
      <c r="M64" s="699">
        <f t="shared" si="13"/>
        <v>203</v>
      </c>
      <c r="N64" s="689">
        <v>170</v>
      </c>
      <c r="O64" s="418">
        <v>5</v>
      </c>
      <c r="P64" s="418">
        <v>9</v>
      </c>
      <c r="Q64" s="419"/>
      <c r="R64" s="718">
        <v>14</v>
      </c>
      <c r="S64" s="718"/>
      <c r="T64" s="712"/>
      <c r="U64" s="696">
        <f t="shared" ref="U64:U70" si="14">SUM(N64:T64)</f>
        <v>198</v>
      </c>
      <c r="V64" s="797"/>
      <c r="W64" s="816"/>
      <c r="X64" s="816"/>
    </row>
    <row r="65" spans="1:24" ht="15" customHeight="1" thickBot="1" x14ac:dyDescent="0.3">
      <c r="A65" s="801" t="s">
        <v>175</v>
      </c>
      <c r="B65" s="802">
        <v>50</v>
      </c>
      <c r="C65" s="814">
        <v>2</v>
      </c>
      <c r="D65" s="416">
        <v>3</v>
      </c>
      <c r="E65" s="701"/>
      <c r="F65" s="706">
        <v>9</v>
      </c>
      <c r="G65" s="837">
        <f t="shared" si="11"/>
        <v>64</v>
      </c>
      <c r="H65" s="689">
        <v>51</v>
      </c>
      <c r="I65" s="418">
        <v>1</v>
      </c>
      <c r="J65" s="418">
        <v>3</v>
      </c>
      <c r="K65" s="419">
        <v>1</v>
      </c>
      <c r="L65" s="712">
        <v>11</v>
      </c>
      <c r="M65" s="699">
        <v>66</v>
      </c>
      <c r="N65" s="689">
        <v>51</v>
      </c>
      <c r="O65" s="418">
        <v>1</v>
      </c>
      <c r="P65" s="418">
        <v>3</v>
      </c>
      <c r="Q65" s="419"/>
      <c r="R65" s="718">
        <v>5</v>
      </c>
      <c r="S65" s="718"/>
      <c r="T65" s="712"/>
      <c r="U65" s="696">
        <f t="shared" si="14"/>
        <v>60</v>
      </c>
      <c r="V65" s="797"/>
      <c r="W65" s="810"/>
      <c r="X65" s="816"/>
    </row>
    <row r="66" spans="1:24" ht="15" customHeight="1" thickBot="1" x14ac:dyDescent="0.3">
      <c r="A66" s="801" t="s">
        <v>172</v>
      </c>
      <c r="B66" s="802">
        <v>100</v>
      </c>
      <c r="C66" s="803">
        <v>3</v>
      </c>
      <c r="D66" s="416">
        <v>5</v>
      </c>
      <c r="E66" s="701"/>
      <c r="F66" s="706">
        <v>14</v>
      </c>
      <c r="G66" s="837">
        <f t="shared" si="11"/>
        <v>122</v>
      </c>
      <c r="H66" s="689">
        <v>100</v>
      </c>
      <c r="I66" s="418">
        <v>3</v>
      </c>
      <c r="J66" s="418">
        <v>5</v>
      </c>
      <c r="K66" s="419"/>
      <c r="L66" s="712">
        <v>25</v>
      </c>
      <c r="M66" s="699">
        <f t="shared" si="13"/>
        <v>133</v>
      </c>
      <c r="N66" s="689">
        <v>100</v>
      </c>
      <c r="O66" s="418">
        <v>3</v>
      </c>
      <c r="P66" s="418">
        <v>5</v>
      </c>
      <c r="Q66" s="419"/>
      <c r="R66" s="718">
        <v>12</v>
      </c>
      <c r="S66" s="718"/>
      <c r="T66" s="712"/>
      <c r="U66" s="696">
        <f t="shared" si="14"/>
        <v>120</v>
      </c>
      <c r="W66" s="810"/>
      <c r="X66" s="816"/>
    </row>
    <row r="67" spans="1:24" ht="15" customHeight="1" thickBot="1" x14ac:dyDescent="0.3">
      <c r="A67" s="801" t="s">
        <v>180</v>
      </c>
      <c r="B67" s="802">
        <v>50</v>
      </c>
      <c r="C67" s="814">
        <v>2</v>
      </c>
      <c r="D67" s="416">
        <v>3</v>
      </c>
      <c r="E67" s="701">
        <v>1</v>
      </c>
      <c r="F67" s="706">
        <v>8</v>
      </c>
      <c r="G67" s="837">
        <v>63</v>
      </c>
      <c r="H67" s="689">
        <v>52</v>
      </c>
      <c r="I67" s="418"/>
      <c r="J67" s="418">
        <v>3</v>
      </c>
      <c r="K67" s="419">
        <v>1</v>
      </c>
      <c r="L67" s="712">
        <v>8</v>
      </c>
      <c r="M67" s="699">
        <v>63</v>
      </c>
      <c r="N67" s="689">
        <v>51</v>
      </c>
      <c r="O67" s="418">
        <v>1</v>
      </c>
      <c r="P67" s="418">
        <v>2</v>
      </c>
      <c r="Q67" s="419">
        <v>1</v>
      </c>
      <c r="R67" s="718">
        <v>6</v>
      </c>
      <c r="S67" s="718"/>
      <c r="T67" s="712"/>
      <c r="U67" s="696">
        <f t="shared" si="14"/>
        <v>61</v>
      </c>
      <c r="W67" s="810"/>
    </row>
    <row r="68" spans="1:24" ht="15" customHeight="1" thickBot="1" x14ac:dyDescent="0.3">
      <c r="A68" s="801" t="s">
        <v>178</v>
      </c>
      <c r="B68" s="802">
        <v>180</v>
      </c>
      <c r="C68" s="803">
        <v>5</v>
      </c>
      <c r="D68" s="416">
        <v>10</v>
      </c>
      <c r="E68" s="701"/>
      <c r="F68" s="706">
        <v>10</v>
      </c>
      <c r="G68" s="837">
        <f t="shared" si="11"/>
        <v>205</v>
      </c>
      <c r="H68" s="689">
        <v>180</v>
      </c>
      <c r="I68" s="418">
        <v>5</v>
      </c>
      <c r="J68" s="418">
        <v>10</v>
      </c>
      <c r="K68" s="419"/>
      <c r="L68" s="712">
        <v>24</v>
      </c>
      <c r="M68" s="699">
        <f t="shared" si="13"/>
        <v>219</v>
      </c>
      <c r="N68" s="689">
        <v>180</v>
      </c>
      <c r="O68" s="418">
        <v>5</v>
      </c>
      <c r="P68" s="418">
        <v>10</v>
      </c>
      <c r="Q68" s="419"/>
      <c r="R68" s="718">
        <v>11</v>
      </c>
      <c r="S68" s="718"/>
      <c r="T68" s="712"/>
      <c r="U68" s="696">
        <f t="shared" si="14"/>
        <v>206</v>
      </c>
      <c r="W68" s="810"/>
    </row>
    <row r="69" spans="1:24" ht="15" customHeight="1" thickBot="1" x14ac:dyDescent="0.3">
      <c r="A69" s="801" t="s">
        <v>179</v>
      </c>
      <c r="B69" s="802">
        <v>70</v>
      </c>
      <c r="C69" s="803">
        <v>2</v>
      </c>
      <c r="D69" s="416">
        <v>4</v>
      </c>
      <c r="E69" s="701"/>
      <c r="F69" s="706">
        <v>8</v>
      </c>
      <c r="G69" s="837">
        <f t="shared" si="11"/>
        <v>84</v>
      </c>
      <c r="H69" s="689">
        <v>70</v>
      </c>
      <c r="I69" s="418">
        <v>2</v>
      </c>
      <c r="J69" s="418">
        <v>4</v>
      </c>
      <c r="K69" s="419"/>
      <c r="L69" s="712">
        <v>9</v>
      </c>
      <c r="M69" s="699">
        <f t="shared" si="13"/>
        <v>85</v>
      </c>
      <c r="N69" s="689">
        <v>70</v>
      </c>
      <c r="O69" s="418">
        <v>2</v>
      </c>
      <c r="P69" s="418">
        <v>4</v>
      </c>
      <c r="Q69" s="419"/>
      <c r="R69" s="718">
        <v>5</v>
      </c>
      <c r="S69" s="718"/>
      <c r="T69" s="712"/>
      <c r="U69" s="696">
        <f t="shared" si="14"/>
        <v>81</v>
      </c>
      <c r="W69" s="810"/>
    </row>
    <row r="70" spans="1:24" ht="15" customHeight="1" thickBot="1" x14ac:dyDescent="0.3">
      <c r="A70" s="838" t="s">
        <v>242</v>
      </c>
      <c r="B70" s="805">
        <v>45</v>
      </c>
      <c r="C70" s="807">
        <v>2</v>
      </c>
      <c r="D70" s="1952">
        <v>2</v>
      </c>
      <c r="E70" s="1953"/>
      <c r="F70" s="707">
        <v>15</v>
      </c>
      <c r="G70" s="794">
        <f t="shared" si="11"/>
        <v>64</v>
      </c>
      <c r="H70" s="690">
        <v>45</v>
      </c>
      <c r="I70" s="422">
        <v>2</v>
      </c>
      <c r="J70" s="422">
        <v>2</v>
      </c>
      <c r="K70" s="423"/>
      <c r="L70" s="713">
        <v>20</v>
      </c>
      <c r="M70" s="1954">
        <f t="shared" si="13"/>
        <v>69</v>
      </c>
      <c r="N70" s="690">
        <v>45</v>
      </c>
      <c r="O70" s="422">
        <v>2</v>
      </c>
      <c r="P70" s="422">
        <v>2</v>
      </c>
      <c r="Q70" s="423"/>
      <c r="R70" s="1955">
        <v>11</v>
      </c>
      <c r="S70" s="1955">
        <v>1</v>
      </c>
      <c r="T70" s="713"/>
      <c r="U70" s="1956">
        <f t="shared" si="14"/>
        <v>61</v>
      </c>
      <c r="W70" s="810"/>
    </row>
    <row r="71" spans="1:24" ht="15" customHeight="1" thickBot="1" x14ac:dyDescent="0.3">
      <c r="A71" s="1945" t="s">
        <v>1138</v>
      </c>
      <c r="B71" s="1946">
        <v>1</v>
      </c>
      <c r="C71" s="1958"/>
      <c r="D71" s="1948"/>
      <c r="E71" s="1948">
        <v>1</v>
      </c>
      <c r="F71" s="1948"/>
      <c r="G71" s="828">
        <v>1</v>
      </c>
      <c r="H71" s="1949"/>
      <c r="I71" s="1949"/>
      <c r="J71" s="1949"/>
      <c r="K71" s="1949"/>
      <c r="L71" s="1950"/>
      <c r="M71" s="1951"/>
      <c r="N71" s="1949"/>
      <c r="O71" s="1949"/>
      <c r="P71" s="1949"/>
      <c r="Q71" s="1949"/>
      <c r="R71" s="1950"/>
      <c r="S71" s="1950"/>
      <c r="T71" s="1950"/>
      <c r="U71" s="250">
        <v>453</v>
      </c>
      <c r="W71" s="810"/>
    </row>
    <row r="72" spans="1:24" ht="15" customHeight="1" thickBot="1" x14ac:dyDescent="0.25">
      <c r="A72" s="1957" t="s">
        <v>145</v>
      </c>
      <c r="B72" s="794">
        <f>SUM(B57:B71)</f>
        <v>1257</v>
      </c>
      <c r="C72" s="794">
        <f t="shared" ref="C72:G72" si="15">SUM(C57:C70)</f>
        <v>38</v>
      </c>
      <c r="D72" s="794">
        <f t="shared" si="15"/>
        <v>66</v>
      </c>
      <c r="E72" s="794">
        <v>3</v>
      </c>
      <c r="F72" s="794">
        <f t="shared" si="15"/>
        <v>146</v>
      </c>
      <c r="G72" s="837">
        <v>1507</v>
      </c>
      <c r="H72" s="794">
        <f t="shared" ref="H72:T72" si="16">SUM(H57:H70)</f>
        <v>1258</v>
      </c>
      <c r="I72" s="794">
        <f t="shared" si="16"/>
        <v>35</v>
      </c>
      <c r="J72" s="794">
        <f>SUM(J57:J70)</f>
        <v>66</v>
      </c>
      <c r="K72" s="794">
        <v>3</v>
      </c>
      <c r="L72" s="794">
        <f t="shared" si="16"/>
        <v>196</v>
      </c>
      <c r="M72" s="1800">
        <f>SUM(M57:M70)</f>
        <v>1555</v>
      </c>
      <c r="N72" s="1926">
        <f t="shared" si="16"/>
        <v>1257</v>
      </c>
      <c r="O72" s="1926">
        <f t="shared" si="16"/>
        <v>36</v>
      </c>
      <c r="P72" s="1926">
        <f t="shared" si="16"/>
        <v>64</v>
      </c>
      <c r="Q72" s="1926">
        <f t="shared" si="16"/>
        <v>1</v>
      </c>
      <c r="R72" s="1926">
        <f t="shared" si="16"/>
        <v>98</v>
      </c>
      <c r="S72" s="1800">
        <f>SUM(S57:S70)</f>
        <v>1</v>
      </c>
      <c r="T72" s="1800">
        <f t="shared" si="16"/>
        <v>0</v>
      </c>
      <c r="U72" s="794">
        <v>1457</v>
      </c>
    </row>
    <row r="73" spans="1:24" s="797" customFormat="1" ht="15" customHeight="1" thickBot="1" x14ac:dyDescent="0.3">
      <c r="A73" s="809" t="s">
        <v>230</v>
      </c>
      <c r="B73" s="788"/>
      <c r="C73" s="787"/>
      <c r="D73" s="787"/>
      <c r="E73" s="787"/>
      <c r="F73" s="428"/>
      <c r="G73" s="787"/>
      <c r="H73" s="787"/>
      <c r="I73" s="787"/>
      <c r="J73" s="787"/>
      <c r="K73" s="787"/>
      <c r="L73" s="428"/>
      <c r="M73" s="839"/>
      <c r="N73" s="839"/>
      <c r="O73" s="839"/>
      <c r="P73" s="839"/>
      <c r="Q73" s="839"/>
      <c r="R73" s="442"/>
      <c r="S73" s="442"/>
      <c r="T73" s="442"/>
      <c r="U73" s="742"/>
      <c r="W73" s="810"/>
      <c r="X73" s="790"/>
    </row>
    <row r="74" spans="1:24" s="797" customFormat="1" ht="15" customHeight="1" thickBot="1" x14ac:dyDescent="0.3">
      <c r="A74" s="840" t="s">
        <v>190</v>
      </c>
      <c r="B74" s="841">
        <v>35</v>
      </c>
      <c r="C74" s="842">
        <v>1</v>
      </c>
      <c r="D74" s="842"/>
      <c r="E74" s="843">
        <v>2</v>
      </c>
      <c r="F74" s="443"/>
      <c r="G74" s="795">
        <v>38</v>
      </c>
      <c r="H74" s="444">
        <v>35</v>
      </c>
      <c r="I74" s="445">
        <v>1</v>
      </c>
      <c r="J74" s="445"/>
      <c r="K74" s="703">
        <v>3</v>
      </c>
      <c r="L74" s="446"/>
      <c r="M74" s="447">
        <v>36</v>
      </c>
      <c r="N74" s="448">
        <v>32</v>
      </c>
      <c r="O74" s="449">
        <v>1</v>
      </c>
      <c r="P74" s="445"/>
      <c r="Q74" s="703">
        <v>3</v>
      </c>
      <c r="R74" s="446"/>
      <c r="S74" s="450"/>
      <c r="T74" s="451"/>
      <c r="U74" s="452">
        <v>36</v>
      </c>
      <c r="W74" s="810"/>
      <c r="X74" s="790"/>
    </row>
    <row r="75" spans="1:24" ht="15" customHeight="1" thickBot="1" x14ac:dyDescent="0.3">
      <c r="A75" s="820" t="s">
        <v>145</v>
      </c>
      <c r="B75" s="795">
        <v>35</v>
      </c>
      <c r="C75" s="795">
        <v>1</v>
      </c>
      <c r="D75" s="795"/>
      <c r="E75" s="795">
        <v>2</v>
      </c>
      <c r="F75" s="453"/>
      <c r="G75" s="795">
        <v>38</v>
      </c>
      <c r="H75" s="828">
        <v>35</v>
      </c>
      <c r="I75" s="828">
        <v>1</v>
      </c>
      <c r="J75" s="828"/>
      <c r="K75" s="828">
        <v>3</v>
      </c>
      <c r="L75" s="454"/>
      <c r="M75" s="447">
        <v>36</v>
      </c>
      <c r="N75" s="828">
        <v>32</v>
      </c>
      <c r="O75" s="828">
        <v>1</v>
      </c>
      <c r="P75" s="828"/>
      <c r="Q75" s="828">
        <v>3</v>
      </c>
      <c r="R75" s="455"/>
      <c r="S75" s="455"/>
      <c r="T75" s="456"/>
      <c r="U75" s="452">
        <v>36</v>
      </c>
    </row>
    <row r="76" spans="1:24" s="797" customFormat="1" ht="15" customHeight="1" thickBot="1" x14ac:dyDescent="0.25">
      <c r="A76" s="820" t="s">
        <v>355</v>
      </c>
      <c r="B76" s="788">
        <v>2949</v>
      </c>
      <c r="C76" s="788">
        <v>89</v>
      </c>
      <c r="D76" s="788">
        <v>110</v>
      </c>
      <c r="E76" s="788">
        <v>57</v>
      </c>
      <c r="F76" s="788">
        <v>295</v>
      </c>
      <c r="G76" s="795">
        <v>3500</v>
      </c>
      <c r="H76" s="788">
        <v>2912</v>
      </c>
      <c r="I76" s="788">
        <v>85</v>
      </c>
      <c r="J76" s="788">
        <v>109</v>
      </c>
      <c r="K76" s="788">
        <v>12</v>
      </c>
      <c r="L76" s="788">
        <v>399</v>
      </c>
      <c r="M76" s="788">
        <v>3505</v>
      </c>
      <c r="N76" s="788">
        <v>2895</v>
      </c>
      <c r="O76" s="788">
        <v>85</v>
      </c>
      <c r="P76" s="788">
        <v>105</v>
      </c>
      <c r="Q76" s="788">
        <v>11</v>
      </c>
      <c r="R76" s="788">
        <v>195</v>
      </c>
      <c r="S76" s="788">
        <v>1</v>
      </c>
      <c r="T76" s="788"/>
      <c r="U76" s="828">
        <v>3292</v>
      </c>
      <c r="W76" s="810"/>
      <c r="X76" s="790"/>
    </row>
    <row r="77" spans="1:24" ht="15" customHeight="1" x14ac:dyDescent="0.2">
      <c r="A77" s="2373" t="s">
        <v>764</v>
      </c>
      <c r="B77" s="2374"/>
      <c r="C77" s="2374"/>
      <c r="D77" s="2374"/>
      <c r="E77" s="2374"/>
      <c r="F77" s="2374"/>
      <c r="G77" s="2374"/>
      <c r="H77" s="2374"/>
      <c r="I77" s="2374"/>
      <c r="J77" s="2374"/>
      <c r="K77" s="2374"/>
      <c r="L77" s="2374"/>
      <c r="M77" s="2374"/>
      <c r="N77" s="2374"/>
      <c r="O77" s="2374"/>
      <c r="P77" s="2374"/>
      <c r="Q77" s="2374"/>
      <c r="R77" s="2374"/>
      <c r="S77" s="2374"/>
      <c r="T77" s="2374"/>
      <c r="U77" s="2374"/>
    </row>
    <row r="78" spans="1:24" ht="15" customHeight="1" x14ac:dyDescent="0.2">
      <c r="A78" s="2353" t="s">
        <v>720</v>
      </c>
      <c r="B78" s="2353"/>
      <c r="C78" s="2353"/>
      <c r="D78" s="2353"/>
      <c r="E78" s="2353"/>
      <c r="F78" s="2353"/>
      <c r="G78" s="2353"/>
      <c r="H78" s="2353"/>
      <c r="I78" s="2353"/>
      <c r="J78" s="2353"/>
      <c r="K78" s="2353"/>
      <c r="L78" s="2353"/>
      <c r="M78" s="2353"/>
      <c r="N78" s="2353"/>
      <c r="O78" s="2353"/>
      <c r="P78" s="2353"/>
      <c r="Q78" s="2353"/>
      <c r="R78" s="2353"/>
      <c r="S78" s="2353"/>
      <c r="T78" s="829"/>
      <c r="U78" s="844"/>
    </row>
    <row r="79" spans="1:24" s="797" customFormat="1" ht="15" customHeight="1" x14ac:dyDescent="0.2">
      <c r="A79" s="2354" t="s">
        <v>719</v>
      </c>
      <c r="B79" s="2354"/>
      <c r="C79" s="2354"/>
      <c r="D79" s="2354"/>
      <c r="E79" s="2354"/>
      <c r="F79" s="2354"/>
      <c r="G79" s="831"/>
      <c r="H79" s="832"/>
      <c r="I79" s="832"/>
      <c r="J79" s="832"/>
      <c r="K79" s="832"/>
      <c r="L79" s="833"/>
      <c r="M79" s="831"/>
      <c r="N79" s="832"/>
      <c r="O79" s="832"/>
      <c r="P79" s="833"/>
      <c r="Q79" s="833"/>
      <c r="R79" s="832"/>
      <c r="S79" s="832"/>
      <c r="T79" s="832"/>
      <c r="U79" s="831"/>
      <c r="W79" s="790"/>
      <c r="X79" s="790"/>
    </row>
    <row r="80" spans="1:24" ht="15" customHeight="1" x14ac:dyDescent="0.2">
      <c r="A80" s="830" t="s">
        <v>718</v>
      </c>
      <c r="B80" s="832"/>
      <c r="C80" s="832"/>
      <c r="D80" s="832"/>
      <c r="E80" s="832"/>
      <c r="F80" s="832"/>
      <c r="G80" s="831"/>
      <c r="H80" s="832"/>
      <c r="I80" s="832"/>
      <c r="J80" s="832"/>
      <c r="K80" s="832"/>
      <c r="L80" s="833"/>
      <c r="M80" s="831"/>
      <c r="N80" s="832"/>
      <c r="O80" s="832"/>
      <c r="P80" s="833"/>
      <c r="Q80" s="833"/>
      <c r="R80" s="832"/>
      <c r="S80" s="832"/>
      <c r="T80" s="832"/>
      <c r="U80" s="831"/>
    </row>
    <row r="83" spans="7:21" ht="22.5" customHeight="1" x14ac:dyDescent="0.2">
      <c r="G83" s="790"/>
      <c r="L83" s="790"/>
      <c r="M83" s="790"/>
      <c r="P83" s="790"/>
      <c r="Q83" s="790"/>
      <c r="U83" s="790"/>
    </row>
    <row r="84" spans="7:21" ht="22.5" customHeight="1" x14ac:dyDescent="0.2">
      <c r="G84" s="790"/>
      <c r="L84" s="790"/>
      <c r="M84" s="790"/>
      <c r="P84" s="790"/>
      <c r="Q84" s="790"/>
      <c r="U84" s="790"/>
    </row>
    <row r="85" spans="7:21" ht="22.5" customHeight="1" x14ac:dyDescent="0.2">
      <c r="G85" s="790"/>
      <c r="L85" s="790"/>
      <c r="M85" s="790"/>
      <c r="P85" s="790"/>
      <c r="Q85" s="790"/>
      <c r="U85" s="790"/>
    </row>
  </sheetData>
  <mergeCells count="31">
    <mergeCell ref="T3:T4"/>
    <mergeCell ref="K3:K4"/>
    <mergeCell ref="A52:S52"/>
    <mergeCell ref="A53:F53"/>
    <mergeCell ref="A77:U77"/>
    <mergeCell ref="M2:M4"/>
    <mergeCell ref="N3:N4"/>
    <mergeCell ref="A1:A4"/>
    <mergeCell ref="B1:G1"/>
    <mergeCell ref="H1:M1"/>
    <mergeCell ref="N1:S1"/>
    <mergeCell ref="B2:D2"/>
    <mergeCell ref="F2:F4"/>
    <mergeCell ref="G2:G4"/>
    <mergeCell ref="H2:J2"/>
    <mergeCell ref="A78:S78"/>
    <mergeCell ref="A79:F79"/>
    <mergeCell ref="P3:P4"/>
    <mergeCell ref="Q3:Q4"/>
    <mergeCell ref="R3:R4"/>
    <mergeCell ref="S3:S4"/>
    <mergeCell ref="L2:L4"/>
    <mergeCell ref="A51:U51"/>
    <mergeCell ref="N2:P2"/>
    <mergeCell ref="R2:T2"/>
    <mergeCell ref="U2:U4"/>
    <mergeCell ref="B3:B4"/>
    <mergeCell ref="D3:D4"/>
    <mergeCell ref="E3:E4"/>
    <mergeCell ref="H3:H4"/>
    <mergeCell ref="J3:J4"/>
  </mergeCells>
  <printOptions horizontalCentered="1"/>
  <pageMargins left="0.39370078740157483" right="0.39370078740157483" top="0.59055118110236227" bottom="0.19685039370078741" header="0.11811023622047245" footer="0.15748031496062992"/>
  <pageSetup paperSize="9" scale="61" orientation="landscape" r:id="rId1"/>
  <headerFooter alignWithMargins="0">
    <oddHeader xml:space="preserve">&amp;C&amp;"Times New Roman,Kalın"&amp;12 2015 YILINDA ÖNLİSANS VE LİSANS PROGRAMLARINA KAYIT YAPTIRAN ÖĞRENCİLER
</oddHeader>
  </headerFooter>
  <rowBreaks count="1" manualBreakCount="1">
    <brk id="55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B050"/>
  </sheetPr>
  <dimension ref="A1:M76"/>
  <sheetViews>
    <sheetView showWhiteSpace="0" topLeftCell="A40" zoomScaleNormal="100" zoomScalePageLayoutView="68" workbookViewId="0">
      <selection activeCell="K70" sqref="K70"/>
    </sheetView>
  </sheetViews>
  <sheetFormatPr defaultRowHeight="12.75" x14ac:dyDescent="0.2"/>
  <cols>
    <col min="1" max="1" width="37.5703125" style="2021" customWidth="1"/>
    <col min="2" max="3" width="13.7109375" style="2021" customWidth="1"/>
    <col min="4" max="4" width="13.7109375" style="2071" customWidth="1"/>
    <col min="5" max="5" width="13.7109375" style="2021" customWidth="1"/>
    <col min="6" max="6" width="13.7109375" style="2072" customWidth="1"/>
    <col min="7" max="7" width="13.7109375" style="2021" customWidth="1"/>
    <col min="8" max="8" width="13.7109375" style="2072" customWidth="1"/>
    <col min="9" max="9" width="13.7109375" style="2021" customWidth="1"/>
    <col min="10" max="10" width="13.140625" style="2021" customWidth="1"/>
    <col min="11" max="11" width="11.85546875" style="2021" customWidth="1"/>
    <col min="12" max="16384" width="9.140625" style="2021"/>
  </cols>
  <sheetData>
    <row r="1" spans="1:13" ht="14.1" customHeight="1" thickBot="1" x14ac:dyDescent="0.25">
      <c r="A1" s="2387"/>
      <c r="B1" s="2385">
        <v>2010</v>
      </c>
      <c r="C1" s="2386"/>
      <c r="D1" s="2385">
        <v>2011</v>
      </c>
      <c r="E1" s="2386"/>
      <c r="F1" s="2385">
        <v>2012</v>
      </c>
      <c r="G1" s="2386"/>
      <c r="H1" s="2385">
        <v>2013</v>
      </c>
      <c r="I1" s="2386"/>
      <c r="J1" s="2385">
        <v>2014</v>
      </c>
      <c r="K1" s="2386"/>
      <c r="L1" s="2385">
        <v>2015</v>
      </c>
      <c r="M1" s="2386"/>
    </row>
    <row r="2" spans="1:13" ht="14.1" customHeight="1" thickBot="1" x14ac:dyDescent="0.25">
      <c r="A2" s="2388"/>
      <c r="B2" s="2022" t="s">
        <v>211</v>
      </c>
      <c r="C2" s="2023" t="s">
        <v>212</v>
      </c>
      <c r="D2" s="2022" t="s">
        <v>211</v>
      </c>
      <c r="E2" s="2023" t="s">
        <v>212</v>
      </c>
      <c r="F2" s="2022" t="s">
        <v>211</v>
      </c>
      <c r="G2" s="2023" t="s">
        <v>212</v>
      </c>
      <c r="H2" s="2022" t="s">
        <v>211</v>
      </c>
      <c r="I2" s="2023" t="s">
        <v>212</v>
      </c>
      <c r="J2" s="2022" t="s">
        <v>211</v>
      </c>
      <c r="K2" s="2023" t="s">
        <v>212</v>
      </c>
      <c r="L2" s="2022" t="s">
        <v>211</v>
      </c>
      <c r="M2" s="2023" t="s">
        <v>212</v>
      </c>
    </row>
    <row r="3" spans="1:13" ht="12.95" customHeight="1" thickBot="1" x14ac:dyDescent="0.25">
      <c r="A3" s="2024" t="s">
        <v>305</v>
      </c>
      <c r="B3" s="2025"/>
      <c r="C3" s="2026"/>
      <c r="D3" s="2025"/>
      <c r="E3" s="2026"/>
      <c r="F3" s="2025"/>
      <c r="G3" s="2027"/>
      <c r="H3" s="2025"/>
      <c r="I3" s="2027"/>
      <c r="J3" s="2025"/>
      <c r="K3" s="2027"/>
      <c r="L3" s="2025"/>
      <c r="M3" s="2027"/>
    </row>
    <row r="4" spans="1:13" ht="12.95" customHeight="1" x14ac:dyDescent="0.2">
      <c r="A4" s="2028" t="s">
        <v>153</v>
      </c>
      <c r="B4" s="2029">
        <v>30</v>
      </c>
      <c r="C4" s="2030" t="s">
        <v>333</v>
      </c>
      <c r="D4" s="2029">
        <v>30</v>
      </c>
      <c r="E4" s="2030" t="s">
        <v>333</v>
      </c>
      <c r="F4" s="2029">
        <v>30</v>
      </c>
      <c r="G4" s="2030" t="s">
        <v>336</v>
      </c>
      <c r="H4" s="2029">
        <v>30</v>
      </c>
      <c r="I4" s="2030" t="s">
        <v>336</v>
      </c>
      <c r="J4" s="2029">
        <v>30</v>
      </c>
      <c r="K4" s="2030" t="s">
        <v>336</v>
      </c>
      <c r="L4" s="2029">
        <v>35</v>
      </c>
      <c r="M4" s="2030" t="s">
        <v>336</v>
      </c>
    </row>
    <row r="5" spans="1:13" ht="12.95" customHeight="1" x14ac:dyDescent="0.2">
      <c r="A5" s="2031" t="s">
        <v>150</v>
      </c>
      <c r="B5" s="2032">
        <v>55</v>
      </c>
      <c r="C5" s="2033" t="s">
        <v>332</v>
      </c>
      <c r="D5" s="2032">
        <v>55</v>
      </c>
      <c r="E5" s="2033" t="s">
        <v>332</v>
      </c>
      <c r="F5" s="2032">
        <v>55</v>
      </c>
      <c r="G5" s="2033" t="s">
        <v>136</v>
      </c>
      <c r="H5" s="2032">
        <v>60</v>
      </c>
      <c r="I5" s="2033" t="s">
        <v>136</v>
      </c>
      <c r="J5" s="2032">
        <v>55</v>
      </c>
      <c r="K5" s="2033" t="s">
        <v>136</v>
      </c>
      <c r="L5" s="2032">
        <v>55</v>
      </c>
      <c r="M5" s="2033" t="s">
        <v>346</v>
      </c>
    </row>
    <row r="6" spans="1:13" ht="12.95" customHeight="1" thickBot="1" x14ac:dyDescent="0.25">
      <c r="A6" s="2034" t="s">
        <v>152</v>
      </c>
      <c r="B6" s="2035">
        <v>35</v>
      </c>
      <c r="C6" s="2036" t="s">
        <v>331</v>
      </c>
      <c r="D6" s="2035">
        <v>30</v>
      </c>
      <c r="E6" s="2036" t="s">
        <v>331</v>
      </c>
      <c r="F6" s="2035">
        <v>35</v>
      </c>
      <c r="G6" s="2036" t="s">
        <v>335</v>
      </c>
      <c r="H6" s="2035">
        <v>30</v>
      </c>
      <c r="I6" s="2036" t="s">
        <v>335</v>
      </c>
      <c r="J6" s="2035">
        <v>30</v>
      </c>
      <c r="K6" s="2036" t="s">
        <v>335</v>
      </c>
      <c r="L6" s="2035">
        <v>35</v>
      </c>
      <c r="M6" s="2036" t="s">
        <v>335</v>
      </c>
    </row>
    <row r="7" spans="1:13" s="2040" customFormat="1" ht="12.95" customHeight="1" thickBot="1" x14ac:dyDescent="0.25">
      <c r="A7" s="2037" t="s">
        <v>145</v>
      </c>
      <c r="B7" s="2038">
        <f>SUM(B4:B6)</f>
        <v>120</v>
      </c>
      <c r="C7" s="2039">
        <v>165</v>
      </c>
      <c r="D7" s="2038">
        <f>SUM(D4:D6)</f>
        <v>115</v>
      </c>
      <c r="E7" s="2039">
        <v>165</v>
      </c>
      <c r="F7" s="2038">
        <f>SUM(F4:F6)</f>
        <v>120</v>
      </c>
      <c r="G7" s="2039">
        <v>181</v>
      </c>
      <c r="H7" s="2038">
        <f>SUM(H4:H6)</f>
        <v>120</v>
      </c>
      <c r="I7" s="2039">
        <v>181</v>
      </c>
      <c r="J7" s="2038">
        <f>SUM(J4:J6)</f>
        <v>115</v>
      </c>
      <c r="K7" s="2039">
        <v>181</v>
      </c>
      <c r="L7" s="2038">
        <f>SUM(L4:L6)</f>
        <v>125</v>
      </c>
      <c r="M7" s="2039">
        <v>186</v>
      </c>
    </row>
    <row r="8" spans="1:13" s="2040" customFormat="1" ht="12.95" customHeight="1" thickBot="1" x14ac:dyDescent="0.25">
      <c r="A8" s="2024" t="s">
        <v>481</v>
      </c>
      <c r="B8" s="2041"/>
      <c r="C8" s="2042"/>
      <c r="D8" s="2041"/>
      <c r="E8" s="2043"/>
      <c r="F8" s="2041"/>
      <c r="G8" s="2043"/>
      <c r="H8" s="2041"/>
      <c r="I8" s="2043"/>
      <c r="J8" s="2041"/>
      <c r="K8" s="2043"/>
      <c r="L8" s="2041"/>
      <c r="M8" s="2043"/>
    </row>
    <row r="9" spans="1:13" ht="12.95" customHeight="1" x14ac:dyDescent="0.2">
      <c r="A9" s="2028" t="s">
        <v>154</v>
      </c>
      <c r="B9" s="2044">
        <v>45</v>
      </c>
      <c r="C9" s="2030" t="s">
        <v>336</v>
      </c>
      <c r="D9" s="2044">
        <v>45</v>
      </c>
      <c r="E9" s="2030" t="s">
        <v>336</v>
      </c>
      <c r="F9" s="2044">
        <v>45</v>
      </c>
      <c r="G9" s="2030" t="s">
        <v>331</v>
      </c>
      <c r="H9" s="2044">
        <v>45</v>
      </c>
      <c r="I9" s="2030" t="s">
        <v>331</v>
      </c>
      <c r="J9" s="2044">
        <v>40</v>
      </c>
      <c r="K9" s="2030" t="s">
        <v>333</v>
      </c>
      <c r="L9" s="2044">
        <v>35</v>
      </c>
      <c r="M9" s="2030" t="s">
        <v>331</v>
      </c>
    </row>
    <row r="10" spans="1:13" ht="12.95" customHeight="1" x14ac:dyDescent="0.2">
      <c r="A10" s="2031" t="s">
        <v>159</v>
      </c>
      <c r="B10" s="2045">
        <v>35</v>
      </c>
      <c r="C10" s="2033" t="s">
        <v>333</v>
      </c>
      <c r="D10" s="2045">
        <v>30</v>
      </c>
      <c r="E10" s="2033" t="s">
        <v>333</v>
      </c>
      <c r="F10" s="2045">
        <v>30</v>
      </c>
      <c r="G10" s="2033" t="s">
        <v>336</v>
      </c>
      <c r="H10" s="2045">
        <v>40</v>
      </c>
      <c r="I10" s="2033" t="s">
        <v>336</v>
      </c>
      <c r="J10" s="2045">
        <v>40</v>
      </c>
      <c r="K10" s="2033" t="s">
        <v>336</v>
      </c>
      <c r="L10" s="2045">
        <v>40</v>
      </c>
      <c r="M10" s="2033" t="s">
        <v>872</v>
      </c>
    </row>
    <row r="11" spans="1:13" ht="12.95" customHeight="1" x14ac:dyDescent="0.2">
      <c r="A11" s="2031" t="s">
        <v>160</v>
      </c>
      <c r="B11" s="2045">
        <v>88</v>
      </c>
      <c r="C11" s="2033" t="s">
        <v>425</v>
      </c>
      <c r="D11" s="2045">
        <v>88</v>
      </c>
      <c r="E11" s="2033" t="s">
        <v>425</v>
      </c>
      <c r="F11" s="2045">
        <v>88</v>
      </c>
      <c r="G11" s="2033" t="s">
        <v>670</v>
      </c>
      <c r="H11" s="2045">
        <v>90</v>
      </c>
      <c r="I11" s="2033" t="s">
        <v>758</v>
      </c>
      <c r="J11" s="2045">
        <v>70</v>
      </c>
      <c r="K11" s="2033" t="s">
        <v>332</v>
      </c>
      <c r="L11" s="2045">
        <v>70</v>
      </c>
      <c r="M11" s="2033" t="s">
        <v>758</v>
      </c>
    </row>
    <row r="12" spans="1:13" ht="12.95" customHeight="1" x14ac:dyDescent="0.2">
      <c r="A12" s="2031" t="s">
        <v>163</v>
      </c>
      <c r="B12" s="2045">
        <v>40</v>
      </c>
      <c r="C12" s="2033" t="s">
        <v>336</v>
      </c>
      <c r="D12" s="2045">
        <v>40</v>
      </c>
      <c r="E12" s="2033" t="s">
        <v>336</v>
      </c>
      <c r="F12" s="2045">
        <v>40</v>
      </c>
      <c r="G12" s="2033" t="s">
        <v>331</v>
      </c>
      <c r="H12" s="2045">
        <v>40</v>
      </c>
      <c r="I12" s="2033" t="s">
        <v>331</v>
      </c>
      <c r="J12" s="2045">
        <v>40</v>
      </c>
      <c r="K12" s="2033" t="s">
        <v>333</v>
      </c>
      <c r="L12" s="2045">
        <v>40</v>
      </c>
      <c r="M12" s="2033" t="s">
        <v>333</v>
      </c>
    </row>
    <row r="13" spans="1:13" ht="12.95" customHeight="1" x14ac:dyDescent="0.2">
      <c r="A13" s="2031" t="s">
        <v>155</v>
      </c>
      <c r="B13" s="2045">
        <v>60</v>
      </c>
      <c r="C13" s="2033" t="s">
        <v>134</v>
      </c>
      <c r="D13" s="2045">
        <v>50</v>
      </c>
      <c r="E13" s="2033" t="s">
        <v>134</v>
      </c>
      <c r="F13" s="2045">
        <v>50</v>
      </c>
      <c r="G13" s="2033" t="s">
        <v>332</v>
      </c>
      <c r="H13" s="2045">
        <v>50</v>
      </c>
      <c r="I13" s="2033" t="s">
        <v>332</v>
      </c>
      <c r="J13" s="2045">
        <v>50</v>
      </c>
      <c r="K13" s="2033" t="s">
        <v>331</v>
      </c>
      <c r="L13" s="2045">
        <v>50</v>
      </c>
      <c r="M13" s="2033" t="s">
        <v>332</v>
      </c>
    </row>
    <row r="14" spans="1:13" ht="12.95" customHeight="1" x14ac:dyDescent="0.2">
      <c r="A14" s="2031" t="s">
        <v>158</v>
      </c>
      <c r="B14" s="2045">
        <v>70</v>
      </c>
      <c r="C14" s="2033" t="s">
        <v>136</v>
      </c>
      <c r="D14" s="2045">
        <v>70</v>
      </c>
      <c r="E14" s="2033" t="s">
        <v>136</v>
      </c>
      <c r="F14" s="2045">
        <v>70</v>
      </c>
      <c r="G14" s="2033" t="s">
        <v>346</v>
      </c>
      <c r="H14" s="2045">
        <v>70</v>
      </c>
      <c r="I14" s="2033" t="s">
        <v>346</v>
      </c>
      <c r="J14" s="2045">
        <v>70</v>
      </c>
      <c r="K14" s="2033" t="s">
        <v>332</v>
      </c>
      <c r="L14" s="2045">
        <v>60</v>
      </c>
      <c r="M14" s="2033" t="s">
        <v>346</v>
      </c>
    </row>
    <row r="15" spans="1:13" ht="12.95" customHeight="1" x14ac:dyDescent="0.2">
      <c r="A15" s="2031" t="s">
        <v>156</v>
      </c>
      <c r="B15" s="2045">
        <v>30</v>
      </c>
      <c r="C15" s="2033" t="s">
        <v>329</v>
      </c>
      <c r="D15" s="2045">
        <v>30</v>
      </c>
      <c r="E15" s="2033" t="s">
        <v>329</v>
      </c>
      <c r="F15" s="2045">
        <v>30</v>
      </c>
      <c r="G15" s="2033" t="s">
        <v>517</v>
      </c>
      <c r="H15" s="2045">
        <v>35</v>
      </c>
      <c r="I15" s="2033" t="s">
        <v>517</v>
      </c>
      <c r="J15" s="2045">
        <v>35</v>
      </c>
      <c r="K15" s="2033" t="s">
        <v>517</v>
      </c>
      <c r="L15" s="2045">
        <v>30</v>
      </c>
      <c r="M15" s="2033" t="s">
        <v>517</v>
      </c>
    </row>
    <row r="16" spans="1:13" ht="12.95" customHeight="1" x14ac:dyDescent="0.2">
      <c r="A16" s="2031" t="s">
        <v>161</v>
      </c>
      <c r="B16" s="2045">
        <v>50</v>
      </c>
      <c r="C16" s="2033" t="s">
        <v>330</v>
      </c>
      <c r="D16" s="2045">
        <v>50</v>
      </c>
      <c r="E16" s="2033" t="s">
        <v>330</v>
      </c>
      <c r="F16" s="2045">
        <v>40</v>
      </c>
      <c r="G16" s="2033" t="s">
        <v>134</v>
      </c>
      <c r="H16" s="2045">
        <v>45</v>
      </c>
      <c r="I16" s="2033" t="s">
        <v>134</v>
      </c>
      <c r="J16" s="2045">
        <v>40</v>
      </c>
      <c r="K16" s="2033" t="s">
        <v>134</v>
      </c>
      <c r="L16" s="2045">
        <v>40</v>
      </c>
      <c r="M16" s="2033" t="s">
        <v>346</v>
      </c>
    </row>
    <row r="17" spans="1:13" ht="12.95" customHeight="1" x14ac:dyDescent="0.2">
      <c r="A17" s="2031" t="s">
        <v>162</v>
      </c>
      <c r="B17" s="2045">
        <v>60</v>
      </c>
      <c r="C17" s="2033" t="s">
        <v>332</v>
      </c>
      <c r="D17" s="2045">
        <v>60</v>
      </c>
      <c r="E17" s="2033" t="s">
        <v>332</v>
      </c>
      <c r="F17" s="2045">
        <v>60</v>
      </c>
      <c r="G17" s="2033" t="s">
        <v>136</v>
      </c>
      <c r="H17" s="2045">
        <v>60</v>
      </c>
      <c r="I17" s="2033" t="s">
        <v>136</v>
      </c>
      <c r="J17" s="2045">
        <v>60</v>
      </c>
      <c r="K17" s="2033" t="s">
        <v>136</v>
      </c>
      <c r="L17" s="2045">
        <v>60</v>
      </c>
      <c r="M17" s="2033" t="s">
        <v>332</v>
      </c>
    </row>
    <row r="18" spans="1:13" ht="12.95" customHeight="1" thickBot="1" x14ac:dyDescent="0.25">
      <c r="A18" s="2034" t="s">
        <v>157</v>
      </c>
      <c r="B18" s="2046">
        <v>35</v>
      </c>
      <c r="C18" s="2036" t="s">
        <v>333</v>
      </c>
      <c r="D18" s="2046">
        <v>30</v>
      </c>
      <c r="E18" s="2036" t="s">
        <v>333</v>
      </c>
      <c r="F18" s="2046">
        <v>30</v>
      </c>
      <c r="G18" s="2036" t="s">
        <v>336</v>
      </c>
      <c r="H18" s="2046">
        <v>30</v>
      </c>
      <c r="I18" s="2036" t="s">
        <v>336</v>
      </c>
      <c r="J18" s="2046">
        <v>40</v>
      </c>
      <c r="K18" s="2036" t="s">
        <v>336</v>
      </c>
      <c r="L18" s="2046">
        <v>40</v>
      </c>
      <c r="M18" s="2047" t="s">
        <v>336</v>
      </c>
    </row>
    <row r="19" spans="1:13" s="2050" customFormat="1" ht="12.95" customHeight="1" thickBot="1" x14ac:dyDescent="0.25">
      <c r="A19" s="2048" t="s">
        <v>145</v>
      </c>
      <c r="B19" s="2038">
        <f>SUM(B9:B18)</f>
        <v>513</v>
      </c>
      <c r="C19" s="2039">
        <v>576</v>
      </c>
      <c r="D19" s="2038">
        <f>SUM(D9:D18)</f>
        <v>493</v>
      </c>
      <c r="E19" s="2039">
        <v>576</v>
      </c>
      <c r="F19" s="2038">
        <f>SUM(F9:F18)</f>
        <v>483</v>
      </c>
      <c r="G19" s="2039">
        <v>628</v>
      </c>
      <c r="H19" s="2038">
        <f>SUM(H9:H18)</f>
        <v>505</v>
      </c>
      <c r="I19" s="2039">
        <v>625</v>
      </c>
      <c r="J19" s="2038">
        <f>SUM(J9:J18)</f>
        <v>485</v>
      </c>
      <c r="K19" s="2039">
        <v>552</v>
      </c>
      <c r="L19" s="2038">
        <f>SUM(L9:L18)</f>
        <v>465</v>
      </c>
      <c r="M19" s="2049">
        <v>625</v>
      </c>
    </row>
    <row r="20" spans="1:13" s="2050" customFormat="1" ht="12.95" customHeight="1" thickBot="1" x14ac:dyDescent="0.25">
      <c r="A20" s="2024" t="s">
        <v>306</v>
      </c>
      <c r="B20" s="2041"/>
      <c r="C20" s="2042"/>
      <c r="D20" s="2041"/>
      <c r="E20" s="2043"/>
      <c r="F20" s="2041"/>
      <c r="G20" s="2043"/>
      <c r="H20" s="2041"/>
      <c r="I20" s="2043"/>
      <c r="J20" s="2041"/>
      <c r="K20" s="2043"/>
      <c r="L20" s="2041"/>
      <c r="M20" s="2043"/>
    </row>
    <row r="21" spans="1:13" ht="12.95" customHeight="1" x14ac:dyDescent="0.2">
      <c r="A21" s="2051" t="s">
        <v>165</v>
      </c>
      <c r="B21" s="2029">
        <v>105</v>
      </c>
      <c r="C21" s="2052" t="s">
        <v>137</v>
      </c>
      <c r="D21" s="2029">
        <v>105</v>
      </c>
      <c r="E21" s="2052" t="s">
        <v>137</v>
      </c>
      <c r="F21" s="2029">
        <v>105</v>
      </c>
      <c r="G21" s="2052" t="s">
        <v>671</v>
      </c>
      <c r="H21" s="2029">
        <v>110</v>
      </c>
      <c r="I21" s="2052" t="s">
        <v>671</v>
      </c>
      <c r="J21" s="2029">
        <v>110</v>
      </c>
      <c r="K21" s="2052" t="s">
        <v>671</v>
      </c>
      <c r="L21" s="2029">
        <v>100</v>
      </c>
      <c r="M21" s="2052" t="s">
        <v>334</v>
      </c>
    </row>
    <row r="22" spans="1:13" ht="12.95" customHeight="1" x14ac:dyDescent="0.2">
      <c r="A22" s="2051" t="s">
        <v>167</v>
      </c>
      <c r="B22" s="2032">
        <v>105</v>
      </c>
      <c r="C22" s="2053" t="s">
        <v>137</v>
      </c>
      <c r="D22" s="2032">
        <v>105</v>
      </c>
      <c r="E22" s="2053" t="s">
        <v>137</v>
      </c>
      <c r="F22" s="2032">
        <v>105</v>
      </c>
      <c r="G22" s="2053" t="s">
        <v>671</v>
      </c>
      <c r="H22" s="2032">
        <v>110</v>
      </c>
      <c r="I22" s="2053" t="s">
        <v>671</v>
      </c>
      <c r="J22" s="2032">
        <v>110</v>
      </c>
      <c r="K22" s="2053" t="s">
        <v>671</v>
      </c>
      <c r="L22" s="2032">
        <v>110</v>
      </c>
      <c r="M22" s="2053" t="s">
        <v>671</v>
      </c>
    </row>
    <row r="23" spans="1:13" s="2055" customFormat="1" ht="12.95" customHeight="1" x14ac:dyDescent="0.2">
      <c r="A23" s="2051" t="s">
        <v>741</v>
      </c>
      <c r="B23" s="2054">
        <v>29</v>
      </c>
      <c r="C23" s="2033">
        <v>29</v>
      </c>
      <c r="D23" s="2054">
        <v>29</v>
      </c>
      <c r="E23" s="2033">
        <v>29</v>
      </c>
      <c r="F23" s="2054">
        <v>29</v>
      </c>
      <c r="G23" s="2033">
        <v>29</v>
      </c>
      <c r="H23" s="2054">
        <v>29</v>
      </c>
      <c r="I23" s="2033">
        <v>29</v>
      </c>
      <c r="J23" s="2054">
        <v>29</v>
      </c>
      <c r="K23" s="2033">
        <v>24</v>
      </c>
      <c r="L23" s="2054">
        <v>29</v>
      </c>
      <c r="M23" s="2033">
        <v>29</v>
      </c>
    </row>
    <row r="24" spans="1:13" ht="12.95" customHeight="1" x14ac:dyDescent="0.2">
      <c r="A24" s="2051" t="s">
        <v>755</v>
      </c>
      <c r="B24" s="2054">
        <v>1</v>
      </c>
      <c r="C24" s="2033">
        <v>1</v>
      </c>
      <c r="D24" s="2054">
        <v>1</v>
      </c>
      <c r="E24" s="2033">
        <v>1</v>
      </c>
      <c r="F24" s="2054">
        <v>1</v>
      </c>
      <c r="G24" s="2033">
        <v>1</v>
      </c>
      <c r="H24" s="2054">
        <v>1</v>
      </c>
      <c r="I24" s="2033">
        <v>1</v>
      </c>
      <c r="J24" s="2054">
        <v>1</v>
      </c>
      <c r="K24" s="2033">
        <v>1</v>
      </c>
      <c r="L24" s="2054">
        <v>1</v>
      </c>
      <c r="M24" s="2033">
        <v>1</v>
      </c>
    </row>
    <row r="25" spans="1:13" ht="12.95" customHeight="1" x14ac:dyDescent="0.2">
      <c r="A25" s="2051" t="s">
        <v>164</v>
      </c>
      <c r="B25" s="2032">
        <v>85</v>
      </c>
      <c r="C25" s="2053" t="s">
        <v>334</v>
      </c>
      <c r="D25" s="2032">
        <v>85</v>
      </c>
      <c r="E25" s="2053" t="s">
        <v>334</v>
      </c>
      <c r="F25" s="2032">
        <v>90</v>
      </c>
      <c r="G25" s="2053" t="s">
        <v>137</v>
      </c>
      <c r="H25" s="2032">
        <v>100</v>
      </c>
      <c r="I25" s="2053" t="s">
        <v>137</v>
      </c>
      <c r="J25" s="2032">
        <v>98</v>
      </c>
      <c r="K25" s="2053" t="s">
        <v>137</v>
      </c>
      <c r="L25" s="2032">
        <v>98</v>
      </c>
      <c r="M25" s="2053" t="s">
        <v>334</v>
      </c>
    </row>
    <row r="26" spans="1:13" ht="12.95" customHeight="1" x14ac:dyDescent="0.2">
      <c r="A26" s="2051" t="s">
        <v>166</v>
      </c>
      <c r="B26" s="2032">
        <v>60</v>
      </c>
      <c r="C26" s="2053" t="s">
        <v>332</v>
      </c>
      <c r="D26" s="2032">
        <v>60</v>
      </c>
      <c r="E26" s="2053" t="s">
        <v>332</v>
      </c>
      <c r="F26" s="2032">
        <v>60</v>
      </c>
      <c r="G26" s="2053" t="s">
        <v>136</v>
      </c>
      <c r="H26" s="2032">
        <v>60</v>
      </c>
      <c r="I26" s="2053" t="s">
        <v>136</v>
      </c>
      <c r="J26" s="2032">
        <v>60</v>
      </c>
      <c r="K26" s="2053" t="s">
        <v>136</v>
      </c>
      <c r="L26" s="2032">
        <v>75</v>
      </c>
      <c r="M26" s="2053" t="s">
        <v>136</v>
      </c>
    </row>
    <row r="27" spans="1:13" ht="12.95" customHeight="1" x14ac:dyDescent="0.2">
      <c r="A27" s="2051" t="s">
        <v>756</v>
      </c>
      <c r="B27" s="2054">
        <v>29</v>
      </c>
      <c r="C27" s="2033">
        <v>29</v>
      </c>
      <c r="D27" s="2054">
        <v>29</v>
      </c>
      <c r="E27" s="2033">
        <v>29</v>
      </c>
      <c r="F27" s="2054">
        <v>24</v>
      </c>
      <c r="G27" s="2033">
        <v>24</v>
      </c>
      <c r="H27" s="2054">
        <v>24</v>
      </c>
      <c r="I27" s="2033">
        <v>24</v>
      </c>
      <c r="J27" s="2054">
        <v>24</v>
      </c>
      <c r="K27" s="2033">
        <v>19</v>
      </c>
      <c r="L27" s="2054">
        <v>19</v>
      </c>
      <c r="M27" s="2033">
        <v>19</v>
      </c>
    </row>
    <row r="28" spans="1:13" ht="12.95" customHeight="1" thickBot="1" x14ac:dyDescent="0.25">
      <c r="A28" s="2056" t="s">
        <v>757</v>
      </c>
      <c r="B28" s="2057">
        <v>1</v>
      </c>
      <c r="C28" s="2036">
        <v>1</v>
      </c>
      <c r="D28" s="2057">
        <v>1</v>
      </c>
      <c r="E28" s="2036">
        <v>1</v>
      </c>
      <c r="F28" s="2057">
        <v>1</v>
      </c>
      <c r="G28" s="2036">
        <v>1</v>
      </c>
      <c r="H28" s="2057">
        <v>1</v>
      </c>
      <c r="I28" s="2036">
        <v>1</v>
      </c>
      <c r="J28" s="2057">
        <v>1</v>
      </c>
      <c r="K28" s="2036">
        <v>1</v>
      </c>
      <c r="L28" s="2057">
        <v>1</v>
      </c>
      <c r="M28" s="2036">
        <v>1</v>
      </c>
    </row>
    <row r="29" spans="1:13" s="2050" customFormat="1" ht="12.95" customHeight="1" thickBot="1" x14ac:dyDescent="0.25">
      <c r="A29" s="2048" t="s">
        <v>145</v>
      </c>
      <c r="B29" s="2038">
        <f>SUM(B21:B28)</f>
        <v>415</v>
      </c>
      <c r="C29" s="2039">
        <v>451</v>
      </c>
      <c r="D29" s="2038">
        <f>SUM(D21:D28)</f>
        <v>415</v>
      </c>
      <c r="E29" s="2039">
        <v>451</v>
      </c>
      <c r="F29" s="2038">
        <f>SUM(F21:F28)</f>
        <v>415</v>
      </c>
      <c r="G29" s="2039">
        <v>466</v>
      </c>
      <c r="H29" s="2038">
        <f>SUM(H21:H28)</f>
        <v>435</v>
      </c>
      <c r="I29" s="2039">
        <v>466</v>
      </c>
      <c r="J29" s="2038">
        <f>SUM(J21:J28)</f>
        <v>433</v>
      </c>
      <c r="K29" s="2039">
        <v>456</v>
      </c>
      <c r="L29" s="2038">
        <f>SUM(L21:L28)</f>
        <v>433</v>
      </c>
      <c r="M29" s="2039">
        <v>446</v>
      </c>
    </row>
    <row r="30" spans="1:13" s="2050" customFormat="1" ht="12.95" customHeight="1" thickBot="1" x14ac:dyDescent="0.25">
      <c r="A30" s="2024" t="s">
        <v>307</v>
      </c>
      <c r="B30" s="2041"/>
      <c r="C30" s="2042"/>
      <c r="D30" s="2041"/>
      <c r="E30" s="2043"/>
      <c r="F30" s="2041"/>
      <c r="G30" s="2043"/>
      <c r="H30" s="2041"/>
      <c r="I30" s="2043"/>
      <c r="J30" s="2041"/>
      <c r="K30" s="2043"/>
      <c r="L30" s="2041"/>
      <c r="M30" s="2043"/>
    </row>
    <row r="31" spans="1:13" ht="15" customHeight="1" x14ac:dyDescent="0.2">
      <c r="A31" s="2051" t="s">
        <v>482</v>
      </c>
      <c r="B31" s="2032">
        <v>50</v>
      </c>
      <c r="C31" s="2033" t="s">
        <v>330</v>
      </c>
      <c r="D31" s="2032">
        <v>50</v>
      </c>
      <c r="E31" s="2033" t="s">
        <v>330</v>
      </c>
      <c r="F31" s="2032">
        <v>50</v>
      </c>
      <c r="G31" s="2033" t="s">
        <v>134</v>
      </c>
      <c r="H31" s="2032">
        <v>50</v>
      </c>
      <c r="I31" s="2033" t="s">
        <v>134</v>
      </c>
      <c r="J31" s="2032">
        <v>50</v>
      </c>
      <c r="K31" s="2033" t="s">
        <v>134</v>
      </c>
      <c r="L31" s="2032">
        <v>50</v>
      </c>
      <c r="M31" s="2033" t="s">
        <v>134</v>
      </c>
    </row>
    <row r="32" spans="1:13" ht="15" customHeight="1" x14ac:dyDescent="0.2">
      <c r="A32" s="2058" t="s">
        <v>169</v>
      </c>
      <c r="B32" s="2032">
        <v>80</v>
      </c>
      <c r="C32" s="2033" t="s">
        <v>137</v>
      </c>
      <c r="D32" s="2032">
        <v>80</v>
      </c>
      <c r="E32" s="2033" t="s">
        <v>137</v>
      </c>
      <c r="F32" s="2032">
        <v>100</v>
      </c>
      <c r="G32" s="2033" t="s">
        <v>671</v>
      </c>
      <c r="H32" s="2032">
        <v>80</v>
      </c>
      <c r="I32" s="2033" t="s">
        <v>671</v>
      </c>
      <c r="J32" s="2032">
        <v>80</v>
      </c>
      <c r="K32" s="2033" t="s">
        <v>671</v>
      </c>
      <c r="L32" s="2032">
        <v>80</v>
      </c>
      <c r="M32" s="2033" t="s">
        <v>671</v>
      </c>
    </row>
    <row r="33" spans="1:13" ht="15" customHeight="1" x14ac:dyDescent="0.2">
      <c r="A33" s="2058" t="s">
        <v>753</v>
      </c>
      <c r="B33" s="2032">
        <v>29</v>
      </c>
      <c r="C33" s="2053">
        <v>29</v>
      </c>
      <c r="D33" s="2032">
        <v>29</v>
      </c>
      <c r="E33" s="2053">
        <v>29</v>
      </c>
      <c r="F33" s="2032">
        <v>24</v>
      </c>
      <c r="G33" s="2053">
        <v>24</v>
      </c>
      <c r="H33" s="2032">
        <v>24</v>
      </c>
      <c r="I33" s="2053">
        <v>24</v>
      </c>
      <c r="J33" s="2032">
        <v>24</v>
      </c>
      <c r="K33" s="2053">
        <v>24</v>
      </c>
      <c r="L33" s="2032">
        <v>19</v>
      </c>
      <c r="M33" s="2053">
        <v>24</v>
      </c>
    </row>
    <row r="34" spans="1:13" ht="15" customHeight="1" x14ac:dyDescent="0.2">
      <c r="A34" s="2058" t="s">
        <v>754</v>
      </c>
      <c r="B34" s="2032">
        <v>1</v>
      </c>
      <c r="C34" s="2053">
        <v>1</v>
      </c>
      <c r="D34" s="2032">
        <v>1</v>
      </c>
      <c r="E34" s="2053">
        <v>1</v>
      </c>
      <c r="F34" s="2032">
        <v>1</v>
      </c>
      <c r="G34" s="2053">
        <v>1</v>
      </c>
      <c r="H34" s="2032">
        <v>1</v>
      </c>
      <c r="I34" s="2053">
        <v>1</v>
      </c>
      <c r="J34" s="2032">
        <v>1</v>
      </c>
      <c r="K34" s="2053">
        <v>1</v>
      </c>
      <c r="L34" s="2032">
        <v>1</v>
      </c>
      <c r="M34" s="2053">
        <v>1</v>
      </c>
    </row>
    <row r="35" spans="1:13" ht="15" customHeight="1" x14ac:dyDescent="0.2">
      <c r="A35" s="2058" t="s">
        <v>796</v>
      </c>
      <c r="B35" s="2032"/>
      <c r="C35" s="2053"/>
      <c r="D35" s="2032"/>
      <c r="E35" s="2053"/>
      <c r="F35" s="2032"/>
      <c r="G35" s="2053"/>
      <c r="H35" s="2032"/>
      <c r="I35" s="2053"/>
      <c r="J35" s="2032"/>
      <c r="K35" s="2053"/>
      <c r="L35" s="2032">
        <v>20</v>
      </c>
      <c r="M35" s="2053" t="s">
        <v>838</v>
      </c>
    </row>
    <row r="36" spans="1:13" ht="15" customHeight="1" x14ac:dyDescent="0.2">
      <c r="A36" s="2058" t="s">
        <v>750</v>
      </c>
      <c r="B36" s="2032"/>
      <c r="C36" s="2053"/>
      <c r="D36" s="2032"/>
      <c r="E36" s="2053"/>
      <c r="F36" s="2032"/>
      <c r="G36" s="2053"/>
      <c r="H36" s="2032"/>
      <c r="I36" s="2053"/>
      <c r="J36" s="2032">
        <v>30</v>
      </c>
      <c r="K36" s="2053" t="s">
        <v>838</v>
      </c>
      <c r="L36" s="2032">
        <v>30</v>
      </c>
      <c r="M36" s="2053" t="s">
        <v>838</v>
      </c>
    </row>
    <row r="37" spans="1:13" ht="15" customHeight="1" x14ac:dyDescent="0.2">
      <c r="A37" s="2058" t="s">
        <v>751</v>
      </c>
      <c r="B37" s="2032"/>
      <c r="C37" s="2053"/>
      <c r="D37" s="2032"/>
      <c r="E37" s="2053"/>
      <c r="F37" s="2032"/>
      <c r="G37" s="2053"/>
      <c r="H37" s="2032"/>
      <c r="I37" s="2053"/>
      <c r="J37" s="2032">
        <v>30</v>
      </c>
      <c r="K37" s="2053" t="s">
        <v>838</v>
      </c>
      <c r="L37" s="2032">
        <v>20</v>
      </c>
      <c r="M37" s="2053" t="s">
        <v>838</v>
      </c>
    </row>
    <row r="38" spans="1:13" ht="15" customHeight="1" x14ac:dyDescent="0.2">
      <c r="A38" s="2058" t="s">
        <v>743</v>
      </c>
      <c r="B38" s="2032">
        <v>55</v>
      </c>
      <c r="C38" s="2033" t="s">
        <v>335</v>
      </c>
      <c r="D38" s="2032">
        <v>45</v>
      </c>
      <c r="E38" s="2033" t="s">
        <v>335</v>
      </c>
      <c r="F38" s="2032">
        <v>40</v>
      </c>
      <c r="G38" s="2033" t="s">
        <v>330</v>
      </c>
      <c r="H38" s="2032">
        <v>40</v>
      </c>
      <c r="I38" s="2033" t="s">
        <v>330</v>
      </c>
      <c r="J38" s="2032">
        <v>40</v>
      </c>
      <c r="K38" s="2033" t="s">
        <v>330</v>
      </c>
      <c r="L38" s="2032">
        <v>40</v>
      </c>
      <c r="M38" s="2033" t="s">
        <v>330</v>
      </c>
    </row>
    <row r="39" spans="1:13" ht="15" customHeight="1" x14ac:dyDescent="0.2">
      <c r="A39" s="2059" t="s">
        <v>748</v>
      </c>
      <c r="B39" s="2032">
        <v>45</v>
      </c>
      <c r="C39" s="2033" t="s">
        <v>331</v>
      </c>
      <c r="D39" s="2032">
        <v>40</v>
      </c>
      <c r="E39" s="2033" t="s">
        <v>331</v>
      </c>
      <c r="F39" s="2032">
        <v>40</v>
      </c>
      <c r="G39" s="2033" t="s">
        <v>335</v>
      </c>
      <c r="H39" s="2032">
        <v>40</v>
      </c>
      <c r="I39" s="2033" t="s">
        <v>335</v>
      </c>
      <c r="J39" s="2032">
        <v>40</v>
      </c>
      <c r="K39" s="2033" t="s">
        <v>335</v>
      </c>
      <c r="L39" s="2032">
        <v>40</v>
      </c>
      <c r="M39" s="2033" t="s">
        <v>335</v>
      </c>
    </row>
    <row r="40" spans="1:13" ht="17.100000000000001" customHeight="1" thickBot="1" x14ac:dyDescent="0.25">
      <c r="A40" s="2060" t="s">
        <v>730</v>
      </c>
      <c r="B40" s="2035">
        <v>45</v>
      </c>
      <c r="C40" s="2036" t="s">
        <v>331</v>
      </c>
      <c r="D40" s="2035">
        <v>40</v>
      </c>
      <c r="E40" s="2036" t="s">
        <v>331</v>
      </c>
      <c r="F40" s="2035">
        <v>40</v>
      </c>
      <c r="G40" s="2036" t="s">
        <v>335</v>
      </c>
      <c r="H40" s="2035">
        <v>40</v>
      </c>
      <c r="I40" s="2036" t="s">
        <v>335</v>
      </c>
      <c r="J40" s="2035">
        <v>40</v>
      </c>
      <c r="K40" s="2036" t="s">
        <v>335</v>
      </c>
      <c r="L40" s="2035">
        <v>40</v>
      </c>
      <c r="M40" s="2036" t="s">
        <v>335</v>
      </c>
    </row>
    <row r="41" spans="1:13" s="2050" customFormat="1" ht="12.95" customHeight="1" thickBot="1" x14ac:dyDescent="0.25">
      <c r="A41" s="2048" t="s">
        <v>145</v>
      </c>
      <c r="B41" s="2061">
        <f>SUM(B31:B40)</f>
        <v>305</v>
      </c>
      <c r="C41" s="2062">
        <v>361</v>
      </c>
      <c r="D41" s="2061">
        <f>SUM(D31:D40)</f>
        <v>285</v>
      </c>
      <c r="E41" s="2062">
        <v>423</v>
      </c>
      <c r="F41" s="2061">
        <f>SUM(F31:F40)</f>
        <v>295</v>
      </c>
      <c r="G41" s="2062">
        <v>381</v>
      </c>
      <c r="H41" s="2061">
        <f>SUM(H31:H40)</f>
        <v>275</v>
      </c>
      <c r="I41" s="2062">
        <v>381</v>
      </c>
      <c r="J41" s="2061">
        <f>SUM(J31:J40)</f>
        <v>335</v>
      </c>
      <c r="K41" s="2062">
        <v>423</v>
      </c>
      <c r="L41" s="2061">
        <f>SUM(L31:L40)</f>
        <v>340</v>
      </c>
      <c r="M41" s="2062">
        <v>444</v>
      </c>
    </row>
    <row r="42" spans="1:13" s="2050" customFormat="1" ht="12.95" customHeight="1" thickBot="1" x14ac:dyDescent="0.25">
      <c r="A42" s="2063" t="s">
        <v>255</v>
      </c>
      <c r="B42" s="2041"/>
      <c r="C42" s="2064"/>
      <c r="D42" s="2041"/>
      <c r="E42" s="2065"/>
      <c r="F42" s="2041"/>
      <c r="G42" s="2065"/>
      <c r="H42" s="2041"/>
      <c r="I42" s="2065"/>
      <c r="J42" s="2041"/>
      <c r="K42" s="2065"/>
      <c r="L42" s="2041"/>
      <c r="M42" s="2065"/>
    </row>
    <row r="43" spans="1:13" ht="12.95" customHeight="1" x14ac:dyDescent="0.2">
      <c r="A43" s="2028" t="s">
        <v>171</v>
      </c>
      <c r="B43" s="2044">
        <v>90</v>
      </c>
      <c r="C43" s="2030" t="s">
        <v>334</v>
      </c>
      <c r="D43" s="2044">
        <v>90</v>
      </c>
      <c r="E43" s="2030" t="s">
        <v>334</v>
      </c>
      <c r="F43" s="2044">
        <v>90</v>
      </c>
      <c r="G43" s="2030" t="s">
        <v>137</v>
      </c>
      <c r="H43" s="2044">
        <v>105</v>
      </c>
      <c r="I43" s="2030" t="s">
        <v>137</v>
      </c>
      <c r="J43" s="2044">
        <v>100</v>
      </c>
      <c r="K43" s="2030" t="s">
        <v>137</v>
      </c>
      <c r="L43" s="2044">
        <v>105</v>
      </c>
      <c r="M43" s="2030" t="s">
        <v>137</v>
      </c>
    </row>
    <row r="44" spans="1:13" ht="12.95" customHeight="1" x14ac:dyDescent="0.2">
      <c r="A44" s="2031" t="s">
        <v>173</v>
      </c>
      <c r="B44" s="2045">
        <v>40</v>
      </c>
      <c r="C44" s="2033" t="s">
        <v>331</v>
      </c>
      <c r="D44" s="2045">
        <v>40</v>
      </c>
      <c r="E44" s="2033" t="s">
        <v>331</v>
      </c>
      <c r="F44" s="2045">
        <v>40</v>
      </c>
      <c r="G44" s="2033" t="s">
        <v>335</v>
      </c>
      <c r="H44" s="2045">
        <v>40</v>
      </c>
      <c r="I44" s="2033" t="s">
        <v>335</v>
      </c>
      <c r="J44" s="2045">
        <v>40</v>
      </c>
      <c r="K44" s="2033" t="s">
        <v>335</v>
      </c>
      <c r="L44" s="2045">
        <v>40</v>
      </c>
      <c r="M44" s="2033" t="s">
        <v>335</v>
      </c>
    </row>
    <row r="45" spans="1:13" ht="12.95" customHeight="1" x14ac:dyDescent="0.2">
      <c r="A45" s="2031" t="s">
        <v>271</v>
      </c>
      <c r="B45" s="2045">
        <v>170</v>
      </c>
      <c r="C45" s="2033" t="s">
        <v>422</v>
      </c>
      <c r="D45" s="2045">
        <v>170</v>
      </c>
      <c r="E45" s="2033" t="s">
        <v>422</v>
      </c>
      <c r="F45" s="2045">
        <v>170</v>
      </c>
      <c r="G45" s="2033" t="s">
        <v>672</v>
      </c>
      <c r="H45" s="2045">
        <v>170</v>
      </c>
      <c r="I45" s="2033" t="s">
        <v>672</v>
      </c>
      <c r="J45" s="2045">
        <v>150</v>
      </c>
      <c r="K45" s="2033" t="s">
        <v>672</v>
      </c>
      <c r="L45" s="2045">
        <v>170</v>
      </c>
      <c r="M45" s="2033" t="s">
        <v>672</v>
      </c>
    </row>
    <row r="46" spans="1:13" ht="12.95" customHeight="1" x14ac:dyDescent="0.2">
      <c r="A46" s="2031" t="s">
        <v>176</v>
      </c>
      <c r="B46" s="2045">
        <v>75</v>
      </c>
      <c r="C46" s="2033" t="s">
        <v>346</v>
      </c>
      <c r="D46" s="2045">
        <v>75</v>
      </c>
      <c r="E46" s="2033" t="s">
        <v>346</v>
      </c>
      <c r="F46" s="2045">
        <v>75</v>
      </c>
      <c r="G46" s="2033" t="s">
        <v>135</v>
      </c>
      <c r="H46" s="2045">
        <v>75</v>
      </c>
      <c r="I46" s="2033" t="s">
        <v>135</v>
      </c>
      <c r="J46" s="2045">
        <v>60</v>
      </c>
      <c r="K46" s="2033" t="s">
        <v>135</v>
      </c>
      <c r="L46" s="2045">
        <v>75</v>
      </c>
      <c r="M46" s="2033" t="s">
        <v>135</v>
      </c>
    </row>
    <row r="47" spans="1:13" ht="12.95" customHeight="1" x14ac:dyDescent="0.2">
      <c r="A47" s="2031" t="s">
        <v>174</v>
      </c>
      <c r="B47" s="2045">
        <v>60</v>
      </c>
      <c r="C47" s="2033" t="s">
        <v>332</v>
      </c>
      <c r="D47" s="2045">
        <v>60</v>
      </c>
      <c r="E47" s="2033" t="s">
        <v>332</v>
      </c>
      <c r="F47" s="2045">
        <v>60</v>
      </c>
      <c r="G47" s="2033" t="s">
        <v>136</v>
      </c>
      <c r="H47" s="2045">
        <v>70</v>
      </c>
      <c r="I47" s="2033" t="s">
        <v>136</v>
      </c>
      <c r="J47" s="2045">
        <v>65</v>
      </c>
      <c r="K47" s="2033" t="s">
        <v>136</v>
      </c>
      <c r="L47" s="2045">
        <v>65</v>
      </c>
      <c r="M47" s="2033" t="s">
        <v>136</v>
      </c>
    </row>
    <row r="48" spans="1:13" ht="12.95" customHeight="1" x14ac:dyDescent="0.2">
      <c r="A48" s="2031" t="s">
        <v>327</v>
      </c>
      <c r="B48" s="2045">
        <v>65</v>
      </c>
      <c r="C48" s="2033" t="s">
        <v>134</v>
      </c>
      <c r="D48" s="2045">
        <v>65</v>
      </c>
      <c r="E48" s="2033" t="s">
        <v>134</v>
      </c>
      <c r="F48" s="2045">
        <v>65</v>
      </c>
      <c r="G48" s="2033" t="s">
        <v>332</v>
      </c>
      <c r="H48" s="2045">
        <v>75</v>
      </c>
      <c r="I48" s="2033" t="s">
        <v>136</v>
      </c>
      <c r="J48" s="2045">
        <v>75</v>
      </c>
      <c r="K48" s="2033" t="s">
        <v>136</v>
      </c>
      <c r="L48" s="2045">
        <v>75</v>
      </c>
      <c r="M48" s="2033" t="s">
        <v>136</v>
      </c>
    </row>
    <row r="49" spans="1:13" ht="12.95" customHeight="1" x14ac:dyDescent="0.2">
      <c r="A49" s="2031" t="s">
        <v>170</v>
      </c>
      <c r="B49" s="2045">
        <v>170</v>
      </c>
      <c r="C49" s="2033" t="s">
        <v>139</v>
      </c>
      <c r="D49" s="2045">
        <v>175</v>
      </c>
      <c r="E49" s="2033" t="s">
        <v>139</v>
      </c>
      <c r="F49" s="2045">
        <v>145</v>
      </c>
      <c r="G49" s="2033" t="s">
        <v>673</v>
      </c>
      <c r="H49" s="2045">
        <v>160</v>
      </c>
      <c r="I49" s="2033" t="s">
        <v>673</v>
      </c>
      <c r="J49" s="2045">
        <v>150</v>
      </c>
      <c r="K49" s="2033" t="s">
        <v>673</v>
      </c>
      <c r="L49" s="2045">
        <v>160</v>
      </c>
      <c r="M49" s="2033" t="s">
        <v>912</v>
      </c>
    </row>
    <row r="50" spans="1:13" ht="12.95" customHeight="1" x14ac:dyDescent="0.2">
      <c r="A50" s="2031" t="s">
        <v>175</v>
      </c>
      <c r="B50" s="2045">
        <v>55</v>
      </c>
      <c r="C50" s="2033" t="s">
        <v>335</v>
      </c>
      <c r="D50" s="2045">
        <v>55</v>
      </c>
      <c r="E50" s="2033" t="s">
        <v>335</v>
      </c>
      <c r="F50" s="2045">
        <v>55</v>
      </c>
      <c r="G50" s="2033" t="s">
        <v>330</v>
      </c>
      <c r="H50" s="2045">
        <v>55</v>
      </c>
      <c r="I50" s="2033" t="s">
        <v>330</v>
      </c>
      <c r="J50" s="2045">
        <v>50</v>
      </c>
      <c r="K50" s="2033" t="s">
        <v>331</v>
      </c>
      <c r="L50" s="2045">
        <v>50</v>
      </c>
      <c r="M50" s="2033" t="s">
        <v>331</v>
      </c>
    </row>
    <row r="51" spans="1:13" ht="12.95" customHeight="1" x14ac:dyDescent="0.2">
      <c r="A51" s="2031" t="s">
        <v>172</v>
      </c>
      <c r="B51" s="2045">
        <v>90</v>
      </c>
      <c r="C51" s="2033" t="s">
        <v>138</v>
      </c>
      <c r="D51" s="2045">
        <v>90</v>
      </c>
      <c r="E51" s="2033" t="s">
        <v>138</v>
      </c>
      <c r="F51" s="2045">
        <v>90</v>
      </c>
      <c r="G51" s="2033" t="s">
        <v>334</v>
      </c>
      <c r="H51" s="2045">
        <v>100</v>
      </c>
      <c r="I51" s="2033" t="s">
        <v>334</v>
      </c>
      <c r="J51" s="2045">
        <v>90</v>
      </c>
      <c r="K51" s="2033" t="s">
        <v>758</v>
      </c>
      <c r="L51" s="2045">
        <v>100</v>
      </c>
      <c r="M51" s="2033" t="s">
        <v>334</v>
      </c>
    </row>
    <row r="52" spans="1:13" ht="12.95" customHeight="1" x14ac:dyDescent="0.2">
      <c r="A52" s="2031" t="s">
        <v>180</v>
      </c>
      <c r="B52" s="2045">
        <v>50</v>
      </c>
      <c r="C52" s="2033" t="s">
        <v>335</v>
      </c>
      <c r="D52" s="2045">
        <v>50</v>
      </c>
      <c r="E52" s="2033" t="s">
        <v>335</v>
      </c>
      <c r="F52" s="2045">
        <v>50</v>
      </c>
      <c r="G52" s="2033" t="s">
        <v>330</v>
      </c>
      <c r="H52" s="2045">
        <v>50</v>
      </c>
      <c r="I52" s="2033" t="s">
        <v>330</v>
      </c>
      <c r="J52" s="2045">
        <v>50</v>
      </c>
      <c r="K52" s="2033" t="s">
        <v>331</v>
      </c>
      <c r="L52" s="2045">
        <v>50</v>
      </c>
      <c r="M52" s="2033" t="s">
        <v>331</v>
      </c>
    </row>
    <row r="53" spans="1:13" ht="12.95" customHeight="1" x14ac:dyDescent="0.2">
      <c r="A53" s="2031" t="s">
        <v>178</v>
      </c>
      <c r="B53" s="2045">
        <v>170</v>
      </c>
      <c r="C53" s="2033" t="s">
        <v>140</v>
      </c>
      <c r="D53" s="2045">
        <v>170</v>
      </c>
      <c r="E53" s="2033" t="s">
        <v>140</v>
      </c>
      <c r="F53" s="2045">
        <v>160</v>
      </c>
      <c r="G53" s="2033" t="s">
        <v>422</v>
      </c>
      <c r="H53" s="2045">
        <v>160</v>
      </c>
      <c r="I53" s="2033" t="s">
        <v>422</v>
      </c>
      <c r="J53" s="2045">
        <v>150</v>
      </c>
      <c r="K53" s="2033" t="s">
        <v>422</v>
      </c>
      <c r="L53" s="2045">
        <v>160</v>
      </c>
      <c r="M53" s="2033" t="s">
        <v>673</v>
      </c>
    </row>
    <row r="54" spans="1:13" ht="12.95" customHeight="1" x14ac:dyDescent="0.2">
      <c r="A54" s="2031" t="s">
        <v>179</v>
      </c>
      <c r="B54" s="2045">
        <v>60</v>
      </c>
      <c r="C54" s="2033" t="s">
        <v>134</v>
      </c>
      <c r="D54" s="2045">
        <v>60</v>
      </c>
      <c r="E54" s="2033" t="s">
        <v>134</v>
      </c>
      <c r="F54" s="2045">
        <v>60</v>
      </c>
      <c r="G54" s="2033" t="s">
        <v>332</v>
      </c>
      <c r="H54" s="2045">
        <v>60</v>
      </c>
      <c r="I54" s="2033" t="s">
        <v>332</v>
      </c>
      <c r="J54" s="2045">
        <v>55</v>
      </c>
      <c r="K54" s="2033" t="s">
        <v>332</v>
      </c>
      <c r="L54" s="2045">
        <v>55</v>
      </c>
      <c r="M54" s="2033" t="s">
        <v>332</v>
      </c>
    </row>
    <row r="55" spans="1:13" ht="12.95" customHeight="1" thickBot="1" x14ac:dyDescent="0.25">
      <c r="A55" s="2034" t="s">
        <v>242</v>
      </c>
      <c r="B55" s="2046">
        <v>35</v>
      </c>
      <c r="C55" s="2036" t="s">
        <v>333</v>
      </c>
      <c r="D55" s="2046">
        <v>35</v>
      </c>
      <c r="E55" s="2036" t="s">
        <v>333</v>
      </c>
      <c r="F55" s="2046">
        <v>35</v>
      </c>
      <c r="G55" s="2036" t="s">
        <v>336</v>
      </c>
      <c r="H55" s="2046">
        <v>40</v>
      </c>
      <c r="I55" s="2036" t="s">
        <v>336</v>
      </c>
      <c r="J55" s="2046">
        <v>40</v>
      </c>
      <c r="K55" s="2036" t="s">
        <v>336</v>
      </c>
      <c r="L55" s="2046">
        <v>40</v>
      </c>
      <c r="M55" s="2036" t="s">
        <v>336</v>
      </c>
    </row>
    <row r="56" spans="1:13" ht="12.95" customHeight="1" thickBot="1" x14ac:dyDescent="0.25">
      <c r="A56" s="2066" t="s">
        <v>145</v>
      </c>
      <c r="B56" s="2067">
        <f>SUM(B43:B55)</f>
        <v>1130</v>
      </c>
      <c r="C56" s="2039">
        <v>1261</v>
      </c>
      <c r="D56" s="2067">
        <f>SUM(D43:D55)</f>
        <v>1135</v>
      </c>
      <c r="E56" s="2039">
        <v>1261</v>
      </c>
      <c r="F56" s="2067">
        <f>SUM(F43:F55)</f>
        <v>1095</v>
      </c>
      <c r="G56" s="2039">
        <v>1328</v>
      </c>
      <c r="H56" s="2067">
        <f>SUM(H43:H55)</f>
        <v>1160</v>
      </c>
      <c r="I56" s="2039">
        <v>1333</v>
      </c>
      <c r="J56" s="2067">
        <f>SUM(J43:J55)</f>
        <v>1075</v>
      </c>
      <c r="K56" s="2039">
        <v>1303</v>
      </c>
      <c r="L56" s="2067">
        <f>SUM(L43:L55)</f>
        <v>1145</v>
      </c>
      <c r="M56" s="2039">
        <v>1293</v>
      </c>
    </row>
    <row r="57" spans="1:13" ht="12.95" customHeight="1" thickBot="1" x14ac:dyDescent="0.25">
      <c r="A57" s="2066" t="s">
        <v>230</v>
      </c>
      <c r="B57" s="2067"/>
      <c r="C57" s="2039"/>
      <c r="D57" s="2067"/>
      <c r="E57" s="2039"/>
      <c r="F57" s="2067"/>
      <c r="G57" s="2039"/>
      <c r="H57" s="2067"/>
      <c r="I57" s="2039"/>
      <c r="J57" s="2067"/>
      <c r="K57" s="2039"/>
      <c r="L57" s="2067"/>
      <c r="M57" s="2039"/>
    </row>
    <row r="58" spans="1:13" ht="12.95" customHeight="1" thickBot="1" x14ac:dyDescent="0.25">
      <c r="A58" s="2068" t="s">
        <v>190</v>
      </c>
      <c r="B58" s="2067">
        <v>35</v>
      </c>
      <c r="C58" s="2039">
        <v>30</v>
      </c>
      <c r="D58" s="2067">
        <v>35</v>
      </c>
      <c r="E58" s="2039">
        <v>30</v>
      </c>
      <c r="F58" s="2067">
        <v>35</v>
      </c>
      <c r="G58" s="2039">
        <v>35</v>
      </c>
      <c r="H58" s="2067">
        <v>35</v>
      </c>
      <c r="I58" s="2039">
        <v>35</v>
      </c>
      <c r="J58" s="2067">
        <v>35</v>
      </c>
      <c r="K58" s="2039">
        <v>35</v>
      </c>
      <c r="L58" s="2067">
        <v>35</v>
      </c>
      <c r="M58" s="2039">
        <v>36</v>
      </c>
    </row>
    <row r="59" spans="1:13" s="2050" customFormat="1" ht="12.95" customHeight="1" thickBot="1" x14ac:dyDescent="0.25">
      <c r="A59" s="2037" t="s">
        <v>355</v>
      </c>
      <c r="B59" s="2067">
        <v>2518</v>
      </c>
      <c r="C59" s="2067">
        <v>2844</v>
      </c>
      <c r="D59" s="2067">
        <f t="shared" ref="D59:E59" si="0">D7+D19+D29+D41+D56</f>
        <v>2443</v>
      </c>
      <c r="E59" s="2067">
        <f t="shared" si="0"/>
        <v>2876</v>
      </c>
      <c r="F59" s="2067">
        <v>2443</v>
      </c>
      <c r="G59" s="2067">
        <v>3019</v>
      </c>
      <c r="H59" s="2067">
        <v>2530</v>
      </c>
      <c r="I59" s="2067">
        <v>3021</v>
      </c>
      <c r="J59" s="2067">
        <v>2478</v>
      </c>
      <c r="K59" s="2067">
        <v>2837</v>
      </c>
      <c r="L59" s="2067">
        <v>2543</v>
      </c>
      <c r="M59" s="2067">
        <v>3030</v>
      </c>
    </row>
    <row r="60" spans="1:13" s="2050" customFormat="1" ht="12.95" customHeight="1" x14ac:dyDescent="0.2">
      <c r="A60" s="2074"/>
      <c r="B60" s="2075"/>
      <c r="C60" s="2075"/>
      <c r="D60" s="2075"/>
      <c r="E60" s="2075"/>
      <c r="F60" s="2075"/>
      <c r="G60" s="2075"/>
      <c r="H60" s="2075"/>
      <c r="I60" s="2075"/>
      <c r="J60" s="2075"/>
      <c r="K60" s="2075"/>
      <c r="L60" s="2075"/>
      <c r="M60" s="2075"/>
    </row>
    <row r="61" spans="1:13" ht="14.1" customHeight="1" x14ac:dyDescent="0.2">
      <c r="A61" s="2384" t="s">
        <v>55</v>
      </c>
      <c r="B61" s="2384"/>
      <c r="C61" s="2384"/>
      <c r="D61" s="2384"/>
      <c r="E61" s="2384"/>
      <c r="F61" s="2384"/>
      <c r="G61" s="2384"/>
      <c r="H61" s="2073"/>
      <c r="I61" s="2073"/>
      <c r="L61" s="2069"/>
    </row>
    <row r="62" spans="1:13" ht="36" customHeight="1" x14ac:dyDescent="0.2"/>
    <row r="64" spans="1:13" x14ac:dyDescent="0.2">
      <c r="A64" s="2070"/>
    </row>
    <row r="70" ht="25.5" customHeight="1" x14ac:dyDescent="0.2"/>
    <row r="74" ht="25.5" customHeight="1" x14ac:dyDescent="0.2"/>
    <row r="76" ht="25.5" customHeight="1" x14ac:dyDescent="0.2"/>
  </sheetData>
  <mergeCells count="8">
    <mergeCell ref="A61:G61"/>
    <mergeCell ref="L1:M1"/>
    <mergeCell ref="D1:E1"/>
    <mergeCell ref="B1:C1"/>
    <mergeCell ref="J1:K1"/>
    <mergeCell ref="H1:I1"/>
    <mergeCell ref="F1:G1"/>
    <mergeCell ref="A1:A2"/>
  </mergeCells>
  <phoneticPr fontId="0" type="noConversion"/>
  <printOptions horizontalCentered="1" verticalCentered="1"/>
  <pageMargins left="0.78740157480314965" right="0.78740157480314965" top="0.39370078740157483" bottom="0" header="0.19685039370078741" footer="3.937007874015748E-2"/>
  <pageSetup paperSize="9" scale="66" fitToHeight="2" orientation="landscape" r:id="rId1"/>
  <headerFooter alignWithMargins="0">
    <oddHeader>&amp;C&amp;"Times New Roman Tur,Kalın"&amp;12 &amp;"Times New Roman,Kalın"ÖSYS GENEL VE OKUL BİRİNCİLERİ KONTENJANLARI (2010-2015)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6"/>
  <sheetViews>
    <sheetView topLeftCell="B11" zoomScaleNormal="100" zoomScalePageLayoutView="60" workbookViewId="0">
      <selection activeCell="K11" sqref="K11:M11"/>
    </sheetView>
  </sheetViews>
  <sheetFormatPr defaultRowHeight="12.75" x14ac:dyDescent="0.2"/>
  <cols>
    <col min="1" max="1" width="46.28515625" style="738" customWidth="1"/>
    <col min="2" max="2" width="16.28515625" style="738" customWidth="1"/>
    <col min="3" max="3" width="13.140625" style="738" customWidth="1"/>
    <col min="4" max="4" width="14" style="738" customWidth="1"/>
    <col min="5" max="5" width="16.85546875" style="738" customWidth="1"/>
    <col min="6" max="6" width="13.7109375" style="738" customWidth="1"/>
    <col min="7" max="7" width="16.42578125" style="738" customWidth="1"/>
    <col min="8" max="8" width="13.42578125" style="738" customWidth="1"/>
    <col min="9" max="9" width="14.5703125" style="741" customWidth="1"/>
    <col min="10" max="10" width="16" style="738" customWidth="1"/>
    <col min="11" max="11" width="4.140625" style="738" customWidth="1"/>
    <col min="12" max="12" width="4.42578125" style="738" customWidth="1"/>
    <col min="13" max="13" width="11.7109375" style="738" customWidth="1"/>
    <col min="14" max="15" width="4.28515625" style="738" customWidth="1"/>
    <col min="16" max="18" width="9.140625" style="738"/>
    <col min="19" max="19" width="32.28515625" style="738" customWidth="1"/>
    <col min="20" max="16384" width="9.140625" style="738"/>
  </cols>
  <sheetData>
    <row r="1" spans="1:26" ht="21.6" customHeight="1" thickBot="1" x14ac:dyDescent="0.25">
      <c r="A1" s="489"/>
      <c r="B1" s="2422" t="s">
        <v>148</v>
      </c>
      <c r="C1" s="2423"/>
      <c r="D1" s="2424"/>
      <c r="E1" s="2422" t="s">
        <v>315</v>
      </c>
      <c r="F1" s="2424"/>
      <c r="G1" s="2422" t="s">
        <v>393</v>
      </c>
      <c r="H1" s="2423"/>
      <c r="I1" s="2424"/>
      <c r="J1" s="2422" t="s">
        <v>1168</v>
      </c>
      <c r="K1" s="2423"/>
      <c r="L1" s="2423"/>
      <c r="M1" s="2424"/>
      <c r="T1" s="185"/>
      <c r="U1" s="186"/>
      <c r="V1" s="186"/>
      <c r="W1" s="186"/>
      <c r="X1" s="186"/>
      <c r="Y1" s="186"/>
      <c r="Z1" s="186"/>
    </row>
    <row r="2" spans="1:26" ht="36" customHeight="1" thickBot="1" x14ac:dyDescent="0.3">
      <c r="A2" s="849"/>
      <c r="B2" s="458" t="s">
        <v>128</v>
      </c>
      <c r="C2" s="459" t="s">
        <v>129</v>
      </c>
      <c r="D2" s="460" t="s">
        <v>132</v>
      </c>
      <c r="E2" s="665" t="s">
        <v>128</v>
      </c>
      <c r="F2" s="850" t="s">
        <v>129</v>
      </c>
      <c r="G2" s="851" t="s">
        <v>128</v>
      </c>
      <c r="H2" s="459" t="s">
        <v>129</v>
      </c>
      <c r="I2" s="460" t="s">
        <v>132</v>
      </c>
      <c r="J2" s="665" t="s">
        <v>1169</v>
      </c>
      <c r="K2" s="2425" t="s">
        <v>1170</v>
      </c>
      <c r="L2" s="2426"/>
      <c r="M2" s="2427"/>
    </row>
    <row r="3" spans="1:26" ht="15" customHeight="1" thickBot="1" x14ac:dyDescent="0.3">
      <c r="A3" s="487" t="s">
        <v>305</v>
      </c>
      <c r="B3" s="457"/>
      <c r="C3" s="485"/>
      <c r="D3" s="485"/>
      <c r="E3" s="485"/>
      <c r="F3" s="485"/>
      <c r="G3" s="457"/>
      <c r="H3" s="485"/>
      <c r="I3" s="250"/>
      <c r="J3" s="485"/>
      <c r="K3" s="2419"/>
      <c r="L3" s="2420"/>
      <c r="M3" s="2421"/>
    </row>
    <row r="4" spans="1:26" ht="15" customHeight="1" x14ac:dyDescent="0.25">
      <c r="A4" s="330" t="s">
        <v>153</v>
      </c>
      <c r="B4" s="480">
        <v>4</v>
      </c>
      <c r="C4" s="473">
        <v>1</v>
      </c>
      <c r="D4" s="473">
        <v>1</v>
      </c>
      <c r="E4" s="462">
        <v>4</v>
      </c>
      <c r="F4" s="852">
        <v>1</v>
      </c>
      <c r="G4" s="462" t="s">
        <v>760</v>
      </c>
      <c r="H4" s="463" t="s">
        <v>760</v>
      </c>
      <c r="I4" s="853" t="s">
        <v>760</v>
      </c>
      <c r="J4" s="854" t="s">
        <v>760</v>
      </c>
      <c r="K4" s="2407" t="s">
        <v>760</v>
      </c>
      <c r="L4" s="2408"/>
      <c r="M4" s="2409"/>
    </row>
    <row r="5" spans="1:26" ht="15" customHeight="1" x14ac:dyDescent="0.25">
      <c r="A5" s="332" t="s">
        <v>150</v>
      </c>
      <c r="B5" s="465">
        <v>6</v>
      </c>
      <c r="C5" s="466">
        <v>2</v>
      </c>
      <c r="D5" s="466">
        <v>4</v>
      </c>
      <c r="E5" s="465">
        <v>9</v>
      </c>
      <c r="F5" s="483">
        <v>2</v>
      </c>
      <c r="G5" s="465">
        <v>1</v>
      </c>
      <c r="H5" s="466" t="s">
        <v>760</v>
      </c>
      <c r="I5" s="467">
        <v>1</v>
      </c>
      <c r="J5" s="675">
        <v>1</v>
      </c>
      <c r="K5" s="2391">
        <v>1</v>
      </c>
      <c r="L5" s="2392"/>
      <c r="M5" s="2393"/>
    </row>
    <row r="6" spans="1:26" ht="15" customHeight="1" thickBot="1" x14ac:dyDescent="0.3">
      <c r="A6" s="468" t="s">
        <v>152</v>
      </c>
      <c r="B6" s="465">
        <v>6</v>
      </c>
      <c r="C6" s="466" t="s">
        <v>760</v>
      </c>
      <c r="D6" s="466" t="s">
        <v>760</v>
      </c>
      <c r="E6" s="477"/>
      <c r="F6" s="679" t="s">
        <v>760</v>
      </c>
      <c r="G6" s="477" t="s">
        <v>760</v>
      </c>
      <c r="H6" s="478" t="s">
        <v>760</v>
      </c>
      <c r="I6" s="853" t="s">
        <v>760</v>
      </c>
      <c r="J6" s="855" t="s">
        <v>760</v>
      </c>
      <c r="K6" s="2410" t="s">
        <v>760</v>
      </c>
      <c r="L6" s="2411"/>
      <c r="M6" s="2412"/>
    </row>
    <row r="7" spans="1:26" s="858" customFormat="1" ht="15" customHeight="1" thickBot="1" x14ac:dyDescent="0.3">
      <c r="A7" s="743" t="s">
        <v>145</v>
      </c>
      <c r="B7" s="486">
        <v>18</v>
      </c>
      <c r="C7" s="486">
        <v>3</v>
      </c>
      <c r="D7" s="486">
        <f>SUM(D4:D6)</f>
        <v>5</v>
      </c>
      <c r="E7" s="486">
        <v>13</v>
      </c>
      <c r="F7" s="856">
        <v>3</v>
      </c>
      <c r="G7" s="486">
        <v>1</v>
      </c>
      <c r="H7" s="486" t="s">
        <v>760</v>
      </c>
      <c r="I7" s="470">
        <v>1</v>
      </c>
      <c r="J7" s="666">
        <v>1</v>
      </c>
      <c r="K7" s="2397">
        <v>1</v>
      </c>
      <c r="L7" s="2398"/>
      <c r="M7" s="2399"/>
    </row>
    <row r="8" spans="1:26" s="858" customFormat="1" ht="15" customHeight="1" thickBot="1" x14ac:dyDescent="0.3">
      <c r="A8" s="487" t="s">
        <v>481</v>
      </c>
      <c r="B8" s="471"/>
      <c r="C8" s="472"/>
      <c r="D8" s="472"/>
      <c r="E8" s="472"/>
      <c r="F8" s="472"/>
      <c r="G8" s="471"/>
      <c r="H8" s="472"/>
      <c r="I8" s="859"/>
      <c r="J8" s="472"/>
      <c r="K8" s="2417" t="s">
        <v>760</v>
      </c>
      <c r="L8" s="2417"/>
      <c r="M8" s="2418"/>
    </row>
    <row r="9" spans="1:26" ht="15" customHeight="1" x14ac:dyDescent="0.25">
      <c r="A9" s="330" t="s">
        <v>154</v>
      </c>
      <c r="B9" s="480">
        <v>4</v>
      </c>
      <c r="C9" s="473">
        <v>1</v>
      </c>
      <c r="D9" s="474">
        <v>1</v>
      </c>
      <c r="E9" s="480"/>
      <c r="F9" s="475"/>
      <c r="G9" s="480" t="s">
        <v>760</v>
      </c>
      <c r="H9" s="475"/>
      <c r="I9" s="860" t="s">
        <v>760</v>
      </c>
      <c r="J9" s="674" t="s">
        <v>760</v>
      </c>
      <c r="K9" s="2407" t="s">
        <v>760</v>
      </c>
      <c r="L9" s="2408"/>
      <c r="M9" s="2409"/>
    </row>
    <row r="10" spans="1:26" ht="15" customHeight="1" x14ac:dyDescent="0.25">
      <c r="A10" s="332" t="s">
        <v>159</v>
      </c>
      <c r="B10" s="465">
        <v>4</v>
      </c>
      <c r="C10" s="466">
        <v>1</v>
      </c>
      <c r="D10" s="467">
        <v>2</v>
      </c>
      <c r="E10" s="480">
        <v>1</v>
      </c>
      <c r="F10" s="475"/>
      <c r="G10" s="480" t="s">
        <v>760</v>
      </c>
      <c r="H10" s="473" t="s">
        <v>760</v>
      </c>
      <c r="I10" s="467" t="s">
        <v>760</v>
      </c>
      <c r="J10" s="674" t="s">
        <v>760</v>
      </c>
      <c r="K10" s="2391" t="s">
        <v>760</v>
      </c>
      <c r="L10" s="2392"/>
      <c r="M10" s="2393"/>
    </row>
    <row r="11" spans="1:26" ht="15" customHeight="1" x14ac:dyDescent="0.25">
      <c r="A11" s="332" t="s">
        <v>160</v>
      </c>
      <c r="B11" s="465">
        <v>6</v>
      </c>
      <c r="C11" s="466">
        <v>7</v>
      </c>
      <c r="D11" s="467">
        <v>3</v>
      </c>
      <c r="E11" s="465">
        <v>1</v>
      </c>
      <c r="F11" s="483"/>
      <c r="G11" s="465" t="s">
        <v>760</v>
      </c>
      <c r="H11" s="466"/>
      <c r="I11" s="467" t="s">
        <v>760</v>
      </c>
      <c r="J11" s="675"/>
      <c r="K11" s="2391" t="s">
        <v>760</v>
      </c>
      <c r="L11" s="2392"/>
      <c r="M11" s="2393"/>
    </row>
    <row r="12" spans="1:26" ht="15" customHeight="1" x14ac:dyDescent="0.25">
      <c r="A12" s="332" t="s">
        <v>163</v>
      </c>
      <c r="B12" s="465">
        <v>4</v>
      </c>
      <c r="C12" s="466">
        <v>2</v>
      </c>
      <c r="D12" s="467" t="s">
        <v>760</v>
      </c>
      <c r="E12" s="480"/>
      <c r="F12" s="475" t="s">
        <v>760</v>
      </c>
      <c r="G12" s="480" t="s">
        <v>760</v>
      </c>
      <c r="H12" s="473" t="s">
        <v>760</v>
      </c>
      <c r="I12" s="467" t="s">
        <v>760</v>
      </c>
      <c r="J12" s="674" t="s">
        <v>760</v>
      </c>
      <c r="K12" s="2391" t="s">
        <v>760</v>
      </c>
      <c r="L12" s="2392"/>
      <c r="M12" s="2393"/>
    </row>
    <row r="13" spans="1:26" ht="15" customHeight="1" x14ac:dyDescent="0.25">
      <c r="A13" s="332" t="s">
        <v>155</v>
      </c>
      <c r="B13" s="465">
        <v>4</v>
      </c>
      <c r="C13" s="466">
        <v>3</v>
      </c>
      <c r="D13" s="467">
        <v>5</v>
      </c>
      <c r="E13" s="465"/>
      <c r="F13" s="483"/>
      <c r="G13" s="480" t="s">
        <v>760</v>
      </c>
      <c r="H13" s="473" t="s">
        <v>760</v>
      </c>
      <c r="I13" s="467" t="s">
        <v>760</v>
      </c>
      <c r="J13" s="674" t="s">
        <v>760</v>
      </c>
      <c r="K13" s="2391" t="s">
        <v>760</v>
      </c>
      <c r="L13" s="2392"/>
      <c r="M13" s="2393"/>
    </row>
    <row r="14" spans="1:26" ht="15" customHeight="1" x14ac:dyDescent="0.25">
      <c r="A14" s="332" t="s">
        <v>158</v>
      </c>
      <c r="B14" s="465">
        <v>6</v>
      </c>
      <c r="C14" s="466">
        <v>6</v>
      </c>
      <c r="D14" s="467">
        <v>2</v>
      </c>
      <c r="E14" s="480"/>
      <c r="F14" s="475">
        <v>1</v>
      </c>
      <c r="G14" s="480" t="s">
        <v>760</v>
      </c>
      <c r="H14" s="473" t="s">
        <v>760</v>
      </c>
      <c r="I14" s="467">
        <v>1</v>
      </c>
      <c r="J14" s="674">
        <v>1</v>
      </c>
      <c r="K14" s="2391" t="s">
        <v>760</v>
      </c>
      <c r="L14" s="2392"/>
      <c r="M14" s="2393"/>
    </row>
    <row r="15" spans="1:26" ht="15" customHeight="1" x14ac:dyDescent="0.25">
      <c r="A15" s="332" t="s">
        <v>156</v>
      </c>
      <c r="B15" s="465">
        <v>4</v>
      </c>
      <c r="C15" s="466">
        <v>1</v>
      </c>
      <c r="D15" s="467">
        <v>1</v>
      </c>
      <c r="E15" s="480"/>
      <c r="F15" s="475"/>
      <c r="G15" s="480"/>
      <c r="H15" s="473"/>
      <c r="I15" s="467" t="s">
        <v>760</v>
      </c>
      <c r="J15" s="674"/>
      <c r="K15" s="2391"/>
      <c r="L15" s="2392"/>
      <c r="M15" s="2393"/>
    </row>
    <row r="16" spans="1:26" ht="15" customHeight="1" x14ac:dyDescent="0.25">
      <c r="A16" s="332" t="s">
        <v>161</v>
      </c>
      <c r="B16" s="465">
        <v>6</v>
      </c>
      <c r="C16" s="466"/>
      <c r="D16" s="467" t="s">
        <v>760</v>
      </c>
      <c r="E16" s="465">
        <v>7</v>
      </c>
      <c r="F16" s="483"/>
      <c r="G16" s="676">
        <v>1</v>
      </c>
      <c r="H16" s="473" t="s">
        <v>760</v>
      </c>
      <c r="I16" s="467" t="s">
        <v>760</v>
      </c>
      <c r="J16" s="674"/>
      <c r="K16" s="2391">
        <v>1</v>
      </c>
      <c r="L16" s="2392"/>
      <c r="M16" s="2393"/>
    </row>
    <row r="17" spans="1:16" ht="15" customHeight="1" x14ac:dyDescent="0.25">
      <c r="A17" s="332" t="s">
        <v>162</v>
      </c>
      <c r="B17" s="465">
        <v>6</v>
      </c>
      <c r="C17" s="466">
        <v>1</v>
      </c>
      <c r="D17" s="467">
        <v>1</v>
      </c>
      <c r="E17" s="465">
        <v>1</v>
      </c>
      <c r="F17" s="475"/>
      <c r="G17" s="465"/>
      <c r="H17" s="476" t="s">
        <v>760</v>
      </c>
      <c r="I17" s="467" t="s">
        <v>760</v>
      </c>
      <c r="J17" s="675"/>
      <c r="K17" s="2391"/>
      <c r="L17" s="2392"/>
      <c r="M17" s="2393"/>
    </row>
    <row r="18" spans="1:16" ht="15" customHeight="1" thickBot="1" x14ac:dyDescent="0.3">
      <c r="A18" s="468" t="s">
        <v>157</v>
      </c>
      <c r="B18" s="477">
        <v>4</v>
      </c>
      <c r="C18" s="478">
        <v>2</v>
      </c>
      <c r="D18" s="469">
        <v>3</v>
      </c>
      <c r="E18" s="677"/>
      <c r="F18" s="861"/>
      <c r="G18" s="677" t="s">
        <v>760</v>
      </c>
      <c r="H18" s="479" t="s">
        <v>760</v>
      </c>
      <c r="I18" s="474" t="s">
        <v>760</v>
      </c>
      <c r="J18" s="678" t="s">
        <v>760</v>
      </c>
      <c r="K18" s="2410"/>
      <c r="L18" s="2411"/>
      <c r="M18" s="2412"/>
    </row>
    <row r="19" spans="1:16" s="858" customFormat="1" ht="15" customHeight="1" thickBot="1" x14ac:dyDescent="0.3">
      <c r="A19" s="743" t="s">
        <v>145</v>
      </c>
      <c r="B19" s="486">
        <f>SUM(B9:B18)</f>
        <v>48</v>
      </c>
      <c r="C19" s="486">
        <f>SUM(C9:C18)</f>
        <v>24</v>
      </c>
      <c r="D19" s="486">
        <f>SUM(D9:D18)</f>
        <v>18</v>
      </c>
      <c r="E19" s="486">
        <v>10</v>
      </c>
      <c r="F19" s="856">
        <v>1</v>
      </c>
      <c r="G19" s="486">
        <v>1</v>
      </c>
      <c r="H19" s="486"/>
      <c r="I19" s="2142">
        <v>1</v>
      </c>
      <c r="J19" s="666">
        <v>1</v>
      </c>
      <c r="K19" s="2397">
        <v>1</v>
      </c>
      <c r="L19" s="2398"/>
      <c r="M19" s="2399"/>
    </row>
    <row r="20" spans="1:16" s="858" customFormat="1" ht="15" customHeight="1" thickBot="1" x14ac:dyDescent="0.3">
      <c r="A20" s="487" t="s">
        <v>306</v>
      </c>
      <c r="B20" s="471"/>
      <c r="C20" s="472"/>
      <c r="D20" s="472"/>
      <c r="E20" s="472"/>
      <c r="F20" s="472"/>
      <c r="G20" s="856"/>
      <c r="H20" s="670"/>
      <c r="I20" s="666"/>
      <c r="J20" s="670"/>
      <c r="K20" s="2417"/>
      <c r="L20" s="2417"/>
      <c r="M20" s="2418"/>
    </row>
    <row r="21" spans="1:16" ht="15" customHeight="1" x14ac:dyDescent="0.25">
      <c r="A21" s="330" t="s">
        <v>165</v>
      </c>
      <c r="B21" s="480">
        <v>8</v>
      </c>
      <c r="C21" s="473">
        <v>2</v>
      </c>
      <c r="D21" s="467" t="s">
        <v>760</v>
      </c>
      <c r="E21" s="473">
        <v>2</v>
      </c>
      <c r="F21" s="483">
        <v>5</v>
      </c>
      <c r="G21" s="462"/>
      <c r="H21" s="463">
        <v>2</v>
      </c>
      <c r="I21" s="464" t="s">
        <v>760</v>
      </c>
      <c r="J21" s="862">
        <v>2</v>
      </c>
      <c r="K21" s="2407"/>
      <c r="L21" s="2408"/>
      <c r="M21" s="2409"/>
    </row>
    <row r="22" spans="1:16" ht="15" customHeight="1" x14ac:dyDescent="0.25">
      <c r="A22" s="332" t="s">
        <v>167</v>
      </c>
      <c r="B22" s="465">
        <v>8</v>
      </c>
      <c r="C22" s="481">
        <v>2</v>
      </c>
      <c r="D22" s="467">
        <v>4</v>
      </c>
      <c r="E22" s="466">
        <v>6</v>
      </c>
      <c r="F22" s="483">
        <v>4</v>
      </c>
      <c r="G22" s="863" t="s">
        <v>760</v>
      </c>
      <c r="H22" s="473">
        <v>1</v>
      </c>
      <c r="I22" s="467" t="s">
        <v>760</v>
      </c>
      <c r="J22" s="864">
        <v>1</v>
      </c>
      <c r="K22" s="2391" t="s">
        <v>760</v>
      </c>
      <c r="L22" s="2392"/>
      <c r="M22" s="2393"/>
    </row>
    <row r="23" spans="1:16" ht="15" customHeight="1" x14ac:dyDescent="0.25">
      <c r="A23" s="332" t="s">
        <v>164</v>
      </c>
      <c r="B23" s="482">
        <v>8</v>
      </c>
      <c r="C23" s="483">
        <v>2</v>
      </c>
      <c r="D23" s="467">
        <v>3</v>
      </c>
      <c r="E23" s="473">
        <v>4</v>
      </c>
      <c r="F23" s="483">
        <v>1</v>
      </c>
      <c r="G23" s="465">
        <v>1</v>
      </c>
      <c r="H23" s="473" t="s">
        <v>760</v>
      </c>
      <c r="I23" s="467" t="s">
        <v>760</v>
      </c>
      <c r="J23" s="864">
        <v>1</v>
      </c>
      <c r="K23" s="2391">
        <v>1</v>
      </c>
      <c r="L23" s="2392"/>
      <c r="M23" s="2393"/>
    </row>
    <row r="24" spans="1:16" ht="15" customHeight="1" thickBot="1" x14ac:dyDescent="0.3">
      <c r="A24" s="468" t="s">
        <v>166</v>
      </c>
      <c r="B24" s="465">
        <v>6</v>
      </c>
      <c r="C24" s="473">
        <v>4</v>
      </c>
      <c r="D24" s="467" t="s">
        <v>760</v>
      </c>
      <c r="E24" s="473">
        <v>5</v>
      </c>
      <c r="F24" s="483"/>
      <c r="G24" s="480">
        <v>1</v>
      </c>
      <c r="H24" s="484" t="s">
        <v>760</v>
      </c>
      <c r="I24" s="865" t="s">
        <v>760</v>
      </c>
      <c r="J24" s="866"/>
      <c r="K24" s="2410"/>
      <c r="L24" s="2411"/>
      <c r="M24" s="2412"/>
    </row>
    <row r="25" spans="1:16" s="858" customFormat="1" ht="15" customHeight="1" thickBot="1" x14ac:dyDescent="0.3">
      <c r="A25" s="743" t="s">
        <v>145</v>
      </c>
      <c r="B25" s="486">
        <v>30</v>
      </c>
      <c r="C25" s="486">
        <v>10</v>
      </c>
      <c r="D25" s="486">
        <v>7</v>
      </c>
      <c r="E25" s="486">
        <v>17</v>
      </c>
      <c r="F25" s="856">
        <v>10</v>
      </c>
      <c r="G25" s="486">
        <v>2</v>
      </c>
      <c r="H25" s="486">
        <v>3</v>
      </c>
      <c r="I25" s="857" t="s">
        <v>760</v>
      </c>
      <c r="J25" s="666">
        <v>4</v>
      </c>
      <c r="K25" s="2397">
        <v>1</v>
      </c>
      <c r="L25" s="2398"/>
      <c r="M25" s="2399"/>
    </row>
    <row r="26" spans="1:16" s="858" customFormat="1" ht="15" customHeight="1" thickBot="1" x14ac:dyDescent="0.3">
      <c r="A26" s="487" t="s">
        <v>307</v>
      </c>
      <c r="B26" s="471"/>
      <c r="C26" s="472"/>
      <c r="D26" s="472"/>
      <c r="E26" s="472"/>
      <c r="F26" s="472"/>
      <c r="G26" s="471"/>
      <c r="H26" s="472"/>
      <c r="I26" s="859"/>
      <c r="J26" s="859"/>
      <c r="K26" s="2416"/>
      <c r="L26" s="2417"/>
      <c r="M26" s="2418"/>
    </row>
    <row r="27" spans="1:16" ht="17.100000000000001" customHeight="1" x14ac:dyDescent="0.25">
      <c r="A27" s="434" t="s">
        <v>482</v>
      </c>
      <c r="B27" s="480">
        <v>6</v>
      </c>
      <c r="C27" s="473">
        <v>4</v>
      </c>
      <c r="D27" s="474" t="s">
        <v>760</v>
      </c>
      <c r="E27" s="473"/>
      <c r="F27" s="475"/>
      <c r="G27" s="465" t="s">
        <v>760</v>
      </c>
      <c r="H27" s="466" t="s">
        <v>760</v>
      </c>
      <c r="I27" s="860" t="s">
        <v>760</v>
      </c>
      <c r="J27" s="862" t="s">
        <v>760</v>
      </c>
      <c r="K27" s="2407" t="s">
        <v>760</v>
      </c>
      <c r="L27" s="2408"/>
      <c r="M27" s="2409"/>
    </row>
    <row r="28" spans="1:16" ht="17.100000000000001" customHeight="1" x14ac:dyDescent="0.25">
      <c r="A28" s="438" t="s">
        <v>169</v>
      </c>
      <c r="B28" s="465">
        <v>8</v>
      </c>
      <c r="C28" s="466" t="s">
        <v>760</v>
      </c>
      <c r="D28" s="467" t="s">
        <v>760</v>
      </c>
      <c r="E28" s="466">
        <v>7</v>
      </c>
      <c r="F28" s="483" t="s">
        <v>760</v>
      </c>
      <c r="G28" s="465">
        <v>4</v>
      </c>
      <c r="H28" s="466" t="s">
        <v>760</v>
      </c>
      <c r="I28" s="467" t="s">
        <v>760</v>
      </c>
      <c r="J28" s="864"/>
      <c r="K28" s="2391">
        <v>4</v>
      </c>
      <c r="L28" s="2392"/>
      <c r="M28" s="2393"/>
    </row>
    <row r="29" spans="1:16" ht="17.100000000000001" customHeight="1" x14ac:dyDescent="0.25">
      <c r="A29" s="438" t="s">
        <v>750</v>
      </c>
      <c r="B29" s="465">
        <v>4</v>
      </c>
      <c r="C29" s="466">
        <v>1</v>
      </c>
      <c r="D29" s="467">
        <v>2</v>
      </c>
      <c r="E29" s="466" t="s">
        <v>760</v>
      </c>
      <c r="F29" s="483" t="s">
        <v>760</v>
      </c>
      <c r="G29" s="465" t="s">
        <v>760</v>
      </c>
      <c r="H29" s="466" t="s">
        <v>760</v>
      </c>
      <c r="I29" s="467" t="s">
        <v>760</v>
      </c>
      <c r="J29" s="864" t="s">
        <v>760</v>
      </c>
      <c r="K29" s="2391" t="s">
        <v>760</v>
      </c>
      <c r="L29" s="2392"/>
      <c r="M29" s="2393"/>
    </row>
    <row r="30" spans="1:16" ht="17.100000000000001" customHeight="1" x14ac:dyDescent="0.25">
      <c r="A30" s="438" t="s">
        <v>751</v>
      </c>
      <c r="B30" s="465">
        <v>4</v>
      </c>
      <c r="C30" s="466">
        <v>1</v>
      </c>
      <c r="D30" s="467">
        <v>2</v>
      </c>
      <c r="E30" s="466" t="s">
        <v>760</v>
      </c>
      <c r="F30" s="483" t="s">
        <v>760</v>
      </c>
      <c r="G30" s="465" t="s">
        <v>760</v>
      </c>
      <c r="H30" s="466" t="s">
        <v>760</v>
      </c>
      <c r="I30" s="467" t="s">
        <v>760</v>
      </c>
      <c r="J30" s="675" t="s">
        <v>760</v>
      </c>
      <c r="K30" s="2391" t="s">
        <v>760</v>
      </c>
      <c r="L30" s="2392"/>
      <c r="M30" s="2393"/>
    </row>
    <row r="31" spans="1:16" ht="17.100000000000001" customHeight="1" x14ac:dyDescent="0.25">
      <c r="A31" s="438" t="s">
        <v>743</v>
      </c>
      <c r="B31" s="465">
        <v>6</v>
      </c>
      <c r="C31" s="466" t="s">
        <v>760</v>
      </c>
      <c r="D31" s="467" t="s">
        <v>760</v>
      </c>
      <c r="E31" s="466" t="s">
        <v>760</v>
      </c>
      <c r="F31" s="483" t="s">
        <v>760</v>
      </c>
      <c r="G31" s="465" t="s">
        <v>760</v>
      </c>
      <c r="H31" s="466" t="s">
        <v>760</v>
      </c>
      <c r="I31" s="467" t="s">
        <v>760</v>
      </c>
      <c r="J31" s="675" t="s">
        <v>760</v>
      </c>
      <c r="K31" s="2391" t="s">
        <v>760</v>
      </c>
      <c r="L31" s="2392"/>
      <c r="M31" s="2393"/>
    </row>
    <row r="32" spans="1:16" ht="17.100000000000001" customHeight="1" x14ac:dyDescent="0.25">
      <c r="A32" s="439" t="s">
        <v>748</v>
      </c>
      <c r="B32" s="465">
        <v>6</v>
      </c>
      <c r="C32" s="466" t="s">
        <v>760</v>
      </c>
      <c r="D32" s="467" t="s">
        <v>760</v>
      </c>
      <c r="E32" s="466"/>
      <c r="F32" s="483" t="s">
        <v>760</v>
      </c>
      <c r="G32" s="465" t="s">
        <v>760</v>
      </c>
      <c r="H32" s="466" t="s">
        <v>760</v>
      </c>
      <c r="I32" s="467" t="s">
        <v>760</v>
      </c>
      <c r="J32" s="675" t="s">
        <v>760</v>
      </c>
      <c r="K32" s="2391" t="s">
        <v>760</v>
      </c>
      <c r="L32" s="2392"/>
      <c r="M32" s="2393"/>
      <c r="P32" s="745"/>
    </row>
    <row r="33" spans="1:16" ht="17.100000000000001" customHeight="1" x14ac:dyDescent="0.25">
      <c r="A33" s="869" t="s">
        <v>796</v>
      </c>
      <c r="B33" s="863">
        <v>4</v>
      </c>
      <c r="C33" s="466">
        <v>1</v>
      </c>
      <c r="D33" s="467">
        <v>2</v>
      </c>
      <c r="E33" s="466"/>
      <c r="F33" s="867"/>
      <c r="G33" s="465"/>
      <c r="H33" s="466"/>
      <c r="I33" s="474"/>
      <c r="J33" s="482"/>
      <c r="K33" s="2391"/>
      <c r="L33" s="2392"/>
      <c r="M33" s="2393"/>
      <c r="P33" s="745"/>
    </row>
    <row r="34" spans="1:16" ht="18" customHeight="1" thickBot="1" x14ac:dyDescent="0.3">
      <c r="A34" s="440" t="s">
        <v>730</v>
      </c>
      <c r="B34" s="477">
        <v>6</v>
      </c>
      <c r="C34" s="466" t="s">
        <v>760</v>
      </c>
      <c r="D34" s="467" t="s">
        <v>760</v>
      </c>
      <c r="E34" s="466"/>
      <c r="F34" s="867" t="s">
        <v>760</v>
      </c>
      <c r="G34" s="465" t="s">
        <v>760</v>
      </c>
      <c r="H34" s="466" t="s">
        <v>760</v>
      </c>
      <c r="I34" s="474" t="s">
        <v>760</v>
      </c>
      <c r="J34" s="855" t="s">
        <v>760</v>
      </c>
      <c r="K34" s="2410" t="s">
        <v>760</v>
      </c>
      <c r="L34" s="2411"/>
      <c r="M34" s="2412"/>
    </row>
    <row r="35" spans="1:16" ht="15" customHeight="1" thickBot="1" x14ac:dyDescent="0.3">
      <c r="A35" s="743" t="s">
        <v>145</v>
      </c>
      <c r="B35" s="470">
        <f>SUM(B27:B34)</f>
        <v>44</v>
      </c>
      <c r="C35" s="470">
        <v>7</v>
      </c>
      <c r="D35" s="857">
        <v>6</v>
      </c>
      <c r="E35" s="470">
        <v>7</v>
      </c>
      <c r="F35" s="471"/>
      <c r="G35" s="470">
        <v>4</v>
      </c>
      <c r="H35" s="470" t="s">
        <v>760</v>
      </c>
      <c r="I35" s="470" t="s">
        <v>760</v>
      </c>
      <c r="J35" s="472"/>
      <c r="K35" s="2397">
        <v>4</v>
      </c>
      <c r="L35" s="2398"/>
      <c r="M35" s="2399"/>
    </row>
    <row r="36" spans="1:16" s="858" customFormat="1" ht="15" customHeight="1" thickBot="1" x14ac:dyDescent="0.3">
      <c r="A36" s="487" t="s">
        <v>255</v>
      </c>
      <c r="B36" s="457"/>
      <c r="C36" s="485"/>
      <c r="D36" s="485"/>
      <c r="E36" s="485"/>
      <c r="F36" s="485"/>
      <c r="G36" s="457"/>
      <c r="H36" s="485"/>
      <c r="I36" s="252"/>
      <c r="J36" s="485"/>
      <c r="K36" s="2413"/>
      <c r="L36" s="2414"/>
      <c r="M36" s="2415"/>
    </row>
    <row r="37" spans="1:16" ht="15" customHeight="1" x14ac:dyDescent="0.25">
      <c r="A37" s="331" t="s">
        <v>171</v>
      </c>
      <c r="B37" s="480">
        <v>8</v>
      </c>
      <c r="C37" s="473">
        <v>4</v>
      </c>
      <c r="D37" s="474"/>
      <c r="E37" s="473">
        <v>6</v>
      </c>
      <c r="F37" s="475">
        <v>11</v>
      </c>
      <c r="G37" s="480">
        <v>1</v>
      </c>
      <c r="H37" s="473">
        <v>2</v>
      </c>
      <c r="I37" s="860" t="s">
        <v>760</v>
      </c>
      <c r="J37" s="675">
        <v>2</v>
      </c>
      <c r="K37" s="2407">
        <v>1</v>
      </c>
      <c r="L37" s="2408"/>
      <c r="M37" s="2409"/>
    </row>
    <row r="38" spans="1:16" ht="15" customHeight="1" thickBot="1" x14ac:dyDescent="0.3">
      <c r="A38" s="332" t="s">
        <v>173</v>
      </c>
      <c r="B38" s="465">
        <v>6</v>
      </c>
      <c r="C38" s="466">
        <v>2</v>
      </c>
      <c r="D38" s="467">
        <v>2</v>
      </c>
      <c r="E38" s="466">
        <v>1</v>
      </c>
      <c r="F38" s="483">
        <v>2</v>
      </c>
      <c r="G38" s="465" t="s">
        <v>760</v>
      </c>
      <c r="H38" s="466">
        <v>1</v>
      </c>
      <c r="I38" s="467" t="s">
        <v>760</v>
      </c>
      <c r="J38" s="675">
        <v>1</v>
      </c>
      <c r="K38" s="2410"/>
      <c r="L38" s="2411"/>
      <c r="M38" s="2412"/>
    </row>
    <row r="39" spans="1:16" ht="15" customHeight="1" x14ac:dyDescent="0.25">
      <c r="A39" s="332" t="s">
        <v>229</v>
      </c>
      <c r="B39" s="465">
        <v>8</v>
      </c>
      <c r="C39" s="466">
        <v>9</v>
      </c>
      <c r="D39" s="467">
        <v>1</v>
      </c>
      <c r="E39" s="466">
        <v>9</v>
      </c>
      <c r="F39" s="483">
        <v>11</v>
      </c>
      <c r="G39" s="465">
        <v>1</v>
      </c>
      <c r="H39" s="466">
        <v>5</v>
      </c>
      <c r="I39" s="467" t="s">
        <v>760</v>
      </c>
      <c r="J39" s="864">
        <v>5</v>
      </c>
      <c r="K39" s="2407">
        <v>1</v>
      </c>
      <c r="L39" s="2408"/>
      <c r="M39" s="2409"/>
    </row>
    <row r="40" spans="1:16" ht="15" customHeight="1" x14ac:dyDescent="0.25">
      <c r="A40" s="332" t="s">
        <v>176</v>
      </c>
      <c r="B40" s="465">
        <v>6</v>
      </c>
      <c r="C40" s="466">
        <v>2</v>
      </c>
      <c r="D40" s="467" t="s">
        <v>760</v>
      </c>
      <c r="E40" s="466">
        <v>4</v>
      </c>
      <c r="F40" s="483">
        <v>6</v>
      </c>
      <c r="G40" s="465">
        <v>1</v>
      </c>
      <c r="H40" s="466">
        <v>2</v>
      </c>
      <c r="I40" s="467" t="s">
        <v>760</v>
      </c>
      <c r="J40" s="864">
        <v>2</v>
      </c>
      <c r="K40" s="2391">
        <v>1</v>
      </c>
      <c r="L40" s="2392"/>
      <c r="M40" s="2393"/>
    </row>
    <row r="41" spans="1:16" ht="15" customHeight="1" x14ac:dyDescent="0.25">
      <c r="A41" s="332" t="s">
        <v>174</v>
      </c>
      <c r="B41" s="465">
        <v>6</v>
      </c>
      <c r="C41" s="466">
        <v>2</v>
      </c>
      <c r="D41" s="467">
        <v>2</v>
      </c>
      <c r="E41" s="466"/>
      <c r="F41" s="483">
        <v>3</v>
      </c>
      <c r="G41" s="465" t="s">
        <v>760</v>
      </c>
      <c r="H41" s="466" t="s">
        <v>760</v>
      </c>
      <c r="I41" s="467">
        <v>1</v>
      </c>
      <c r="J41" s="864">
        <v>1</v>
      </c>
      <c r="K41" s="2391"/>
      <c r="L41" s="2392"/>
      <c r="M41" s="2393"/>
    </row>
    <row r="42" spans="1:16" ht="15" customHeight="1" x14ac:dyDescent="0.25">
      <c r="A42" s="332" t="s">
        <v>327</v>
      </c>
      <c r="B42" s="465">
        <v>6</v>
      </c>
      <c r="C42" s="466">
        <v>2</v>
      </c>
      <c r="D42" s="467">
        <v>4</v>
      </c>
      <c r="E42" s="473">
        <v>12</v>
      </c>
      <c r="F42" s="483">
        <v>14</v>
      </c>
      <c r="G42" s="465">
        <v>8</v>
      </c>
      <c r="H42" s="466">
        <v>1</v>
      </c>
      <c r="I42" s="467" t="s">
        <v>760</v>
      </c>
      <c r="J42" s="864">
        <v>1</v>
      </c>
      <c r="K42" s="2391">
        <v>8</v>
      </c>
      <c r="L42" s="2392"/>
      <c r="M42" s="2393"/>
    </row>
    <row r="43" spans="1:16" ht="15" customHeight="1" x14ac:dyDescent="0.25">
      <c r="A43" s="332" t="s">
        <v>170</v>
      </c>
      <c r="B43" s="465">
        <v>8</v>
      </c>
      <c r="C43" s="466">
        <v>9</v>
      </c>
      <c r="D43" s="467">
        <v>1</v>
      </c>
      <c r="E43" s="466">
        <v>10</v>
      </c>
      <c r="F43" s="483">
        <v>8</v>
      </c>
      <c r="G43" s="465">
        <v>4</v>
      </c>
      <c r="H43" s="466">
        <v>2</v>
      </c>
      <c r="I43" s="467"/>
      <c r="J43" s="864">
        <v>2</v>
      </c>
      <c r="K43" s="2391">
        <v>4</v>
      </c>
      <c r="L43" s="2392"/>
      <c r="M43" s="2393"/>
    </row>
    <row r="44" spans="1:16" ht="15" customHeight="1" x14ac:dyDescent="0.25">
      <c r="A44" s="332" t="s">
        <v>175</v>
      </c>
      <c r="B44" s="465">
        <v>4</v>
      </c>
      <c r="C44" s="466">
        <v>2</v>
      </c>
      <c r="D44" s="474">
        <v>2</v>
      </c>
      <c r="E44" s="466"/>
      <c r="F44" s="475">
        <v>1</v>
      </c>
      <c r="G44" s="465"/>
      <c r="H44" s="466"/>
      <c r="I44" s="467" t="s">
        <v>760</v>
      </c>
      <c r="J44" s="864"/>
      <c r="K44" s="2391"/>
      <c r="L44" s="2392"/>
      <c r="M44" s="2393"/>
    </row>
    <row r="45" spans="1:16" ht="15" customHeight="1" x14ac:dyDescent="0.25">
      <c r="A45" s="332" t="s">
        <v>172</v>
      </c>
      <c r="B45" s="465">
        <v>6</v>
      </c>
      <c r="C45" s="466">
        <v>4</v>
      </c>
      <c r="D45" s="467">
        <v>6</v>
      </c>
      <c r="E45" s="466">
        <v>4</v>
      </c>
      <c r="F45" s="483">
        <v>5</v>
      </c>
      <c r="G45" s="465">
        <v>1</v>
      </c>
      <c r="H45" s="466">
        <v>1</v>
      </c>
      <c r="I45" s="467" t="s">
        <v>760</v>
      </c>
      <c r="J45" s="864">
        <v>1</v>
      </c>
      <c r="K45" s="2391">
        <v>1</v>
      </c>
      <c r="L45" s="2392"/>
      <c r="M45" s="2393"/>
    </row>
    <row r="46" spans="1:16" ht="15" customHeight="1" x14ac:dyDescent="0.25">
      <c r="A46" s="868" t="s">
        <v>180</v>
      </c>
      <c r="B46" s="465">
        <v>4</v>
      </c>
      <c r="C46" s="466">
        <v>2</v>
      </c>
      <c r="D46" s="467">
        <v>1</v>
      </c>
      <c r="E46" s="466"/>
      <c r="F46" s="483"/>
      <c r="G46" s="465" t="s">
        <v>760</v>
      </c>
      <c r="H46" s="466"/>
      <c r="I46" s="467" t="s">
        <v>760</v>
      </c>
      <c r="J46" s="864"/>
      <c r="K46" s="2391" t="s">
        <v>760</v>
      </c>
      <c r="L46" s="2392"/>
      <c r="M46" s="2393"/>
    </row>
    <row r="47" spans="1:16" ht="15" customHeight="1" x14ac:dyDescent="0.25">
      <c r="A47" s="868" t="s">
        <v>178</v>
      </c>
      <c r="B47" s="465">
        <v>8</v>
      </c>
      <c r="C47" s="466">
        <v>9</v>
      </c>
      <c r="D47" s="467">
        <v>1</v>
      </c>
      <c r="E47" s="466">
        <v>6</v>
      </c>
      <c r="F47" s="483">
        <v>18</v>
      </c>
      <c r="G47" s="465">
        <v>3</v>
      </c>
      <c r="H47" s="466">
        <v>7</v>
      </c>
      <c r="I47" s="467" t="s">
        <v>760</v>
      </c>
      <c r="J47" s="864">
        <v>7</v>
      </c>
      <c r="K47" s="2391">
        <v>3</v>
      </c>
      <c r="L47" s="2392"/>
      <c r="M47" s="2393"/>
    </row>
    <row r="48" spans="1:16" ht="15" customHeight="1" x14ac:dyDescent="0.25">
      <c r="A48" s="331" t="s">
        <v>179</v>
      </c>
      <c r="B48" s="465">
        <v>6</v>
      </c>
      <c r="C48" s="466">
        <v>4</v>
      </c>
      <c r="D48" s="467">
        <v>4</v>
      </c>
      <c r="E48" s="466">
        <v>1</v>
      </c>
      <c r="F48" s="483">
        <v>3</v>
      </c>
      <c r="G48" s="465">
        <v>1</v>
      </c>
      <c r="H48" s="466"/>
      <c r="I48" s="467" t="s">
        <v>760</v>
      </c>
      <c r="J48" s="864"/>
      <c r="K48" s="2391">
        <v>1</v>
      </c>
      <c r="L48" s="2392"/>
      <c r="M48" s="2393"/>
    </row>
    <row r="49" spans="1:13" ht="15" customHeight="1" thickBot="1" x14ac:dyDescent="0.3">
      <c r="A49" s="468" t="s">
        <v>242</v>
      </c>
      <c r="B49" s="477">
        <v>4</v>
      </c>
      <c r="C49" s="478">
        <v>2</v>
      </c>
      <c r="D49" s="478">
        <v>2</v>
      </c>
      <c r="E49" s="478">
        <v>1</v>
      </c>
      <c r="F49" s="679">
        <v>2</v>
      </c>
      <c r="G49" s="477" t="s">
        <v>760</v>
      </c>
      <c r="H49" s="478"/>
      <c r="I49" s="469"/>
      <c r="J49" s="866"/>
      <c r="K49" s="2404" t="s">
        <v>760</v>
      </c>
      <c r="L49" s="2405"/>
      <c r="M49" s="2406"/>
    </row>
    <row r="50" spans="1:13" s="858" customFormat="1" ht="15" customHeight="1" thickBot="1" x14ac:dyDescent="0.3">
      <c r="A50" s="743" t="s">
        <v>145</v>
      </c>
      <c r="B50" s="486">
        <v>80</v>
      </c>
      <c r="C50" s="486">
        <v>53</v>
      </c>
      <c r="D50" s="486">
        <v>26</v>
      </c>
      <c r="E50" s="486">
        <v>54</v>
      </c>
      <c r="F50" s="486">
        <v>84</v>
      </c>
      <c r="G50" s="486">
        <v>18</v>
      </c>
      <c r="H50" s="486">
        <v>21</v>
      </c>
      <c r="I50" s="486">
        <v>1</v>
      </c>
      <c r="J50" s="470">
        <v>22</v>
      </c>
      <c r="K50" s="2397">
        <v>20</v>
      </c>
      <c r="L50" s="2398"/>
      <c r="M50" s="2399"/>
    </row>
    <row r="51" spans="1:13" s="858" customFormat="1" ht="15" customHeight="1" thickBot="1" x14ac:dyDescent="0.3">
      <c r="A51" s="487" t="s">
        <v>230</v>
      </c>
      <c r="B51" s="669"/>
      <c r="C51" s="670"/>
      <c r="D51" s="670"/>
      <c r="E51" s="670"/>
      <c r="F51" s="670"/>
      <c r="G51" s="670"/>
      <c r="H51" s="670"/>
      <c r="I51" s="670"/>
      <c r="J51" s="472"/>
      <c r="K51" s="2402"/>
      <c r="L51" s="2402"/>
      <c r="M51" s="2403"/>
    </row>
    <row r="52" spans="1:13" s="858" customFormat="1" ht="15" customHeight="1" thickBot="1" x14ac:dyDescent="0.3">
      <c r="A52" s="667" t="s">
        <v>190</v>
      </c>
      <c r="B52" s="668">
        <v>2</v>
      </c>
      <c r="C52" s="671"/>
      <c r="D52" s="672"/>
      <c r="E52" s="668">
        <v>2</v>
      </c>
      <c r="F52" s="672"/>
      <c r="G52" s="668">
        <v>2</v>
      </c>
      <c r="H52" s="671"/>
      <c r="I52" s="672"/>
      <c r="J52" s="673">
        <v>2</v>
      </c>
      <c r="K52" s="2401">
        <v>2</v>
      </c>
      <c r="L52" s="2402"/>
      <c r="M52" s="2403"/>
    </row>
    <row r="53" spans="1:13" s="858" customFormat="1" ht="15" customHeight="1" thickBot="1" x14ac:dyDescent="0.3">
      <c r="A53" s="743" t="s">
        <v>145</v>
      </c>
      <c r="B53" s="488">
        <v>2</v>
      </c>
      <c r="C53" s="488"/>
      <c r="D53" s="488"/>
      <c r="E53" s="488">
        <v>2</v>
      </c>
      <c r="F53" s="488"/>
      <c r="G53" s="488">
        <v>2</v>
      </c>
      <c r="H53" s="488"/>
      <c r="I53" s="488"/>
      <c r="J53" s="488">
        <v>2</v>
      </c>
      <c r="K53" s="2394">
        <v>2</v>
      </c>
      <c r="L53" s="2395"/>
      <c r="M53" s="2396"/>
    </row>
    <row r="54" spans="1:13" ht="15" customHeight="1" thickBot="1" x14ac:dyDescent="0.3">
      <c r="A54" s="461" t="s">
        <v>355</v>
      </c>
      <c r="B54" s="470">
        <v>222</v>
      </c>
      <c r="C54" s="470">
        <v>97</v>
      </c>
      <c r="D54" s="470">
        <v>62</v>
      </c>
      <c r="E54" s="470">
        <v>103</v>
      </c>
      <c r="F54" s="470">
        <v>98</v>
      </c>
      <c r="G54" s="470">
        <v>28</v>
      </c>
      <c r="H54" s="470">
        <v>24</v>
      </c>
      <c r="I54" s="470">
        <v>3</v>
      </c>
      <c r="J54" s="470">
        <v>32</v>
      </c>
      <c r="K54" s="2397">
        <v>29</v>
      </c>
      <c r="L54" s="2398"/>
      <c r="M54" s="2399"/>
    </row>
    <row r="55" spans="1:13" ht="12.75" customHeight="1" x14ac:dyDescent="0.25">
      <c r="A55" s="2389" t="s">
        <v>958</v>
      </c>
      <c r="B55" s="2389"/>
      <c r="C55" s="2389"/>
      <c r="D55" s="2389"/>
      <c r="E55" s="2389"/>
      <c r="F55" s="2389"/>
      <c r="G55" s="2389"/>
      <c r="H55" s="2389"/>
      <c r="I55" s="2389"/>
      <c r="J55" s="2389"/>
      <c r="K55" s="2400"/>
      <c r="L55" s="2400"/>
      <c r="M55" s="2400"/>
    </row>
    <row r="56" spans="1:13" x14ac:dyDescent="0.2">
      <c r="A56" s="2390"/>
      <c r="B56" s="2390"/>
      <c r="C56" s="2390"/>
      <c r="D56" s="2390"/>
      <c r="E56" s="2390"/>
      <c r="F56" s="2390"/>
      <c r="G56" s="2390"/>
      <c r="H56" s="2390"/>
      <c r="I56" s="2390"/>
      <c r="J56" s="2390"/>
    </row>
  </sheetData>
  <mergeCells count="59">
    <mergeCell ref="G1:I1"/>
    <mergeCell ref="E1:F1"/>
    <mergeCell ref="B1:D1"/>
    <mergeCell ref="J1:M1"/>
    <mergeCell ref="K2:M2"/>
    <mergeCell ref="K33:M33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A55:J56"/>
    <mergeCell ref="K44:M44"/>
    <mergeCell ref="K45:M45"/>
    <mergeCell ref="K46:M46"/>
    <mergeCell ref="K53:M53"/>
    <mergeCell ref="K54:M54"/>
    <mergeCell ref="K48:M48"/>
    <mergeCell ref="K47:M47"/>
    <mergeCell ref="K55:M55"/>
    <mergeCell ref="K52:M52"/>
    <mergeCell ref="K51:M51"/>
    <mergeCell ref="K50:M50"/>
    <mergeCell ref="K49:M49"/>
  </mergeCells>
  <pageMargins left="0.25" right="0.25" top="0.5" bottom="0.5" header="0.3" footer="0.3"/>
  <pageSetup paperSize="9" scale="61" orientation="landscape" r:id="rId1"/>
  <headerFooter alignWithMargins="0">
    <oddHeader>&amp;C&amp;"Times New Roman,Kalın"&amp;12 YATAY GEÇİŞ BAŞVURULARI (2015-2016 EĞİTİM ÖĞRETİM YILI I. DÖNEMİ)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  <pageSetUpPr fitToPage="1"/>
  </sheetPr>
  <dimension ref="A1:K61"/>
  <sheetViews>
    <sheetView topLeftCell="A14" zoomScaleNormal="100" workbookViewId="0">
      <selection activeCell="E33" sqref="E33"/>
    </sheetView>
  </sheetViews>
  <sheetFormatPr defaultRowHeight="12.75" x14ac:dyDescent="0.2"/>
  <cols>
    <col min="1" max="1" width="33.28515625" style="4" customWidth="1"/>
    <col min="2" max="2" width="10.28515625" style="4" hidden="1" customWidth="1"/>
    <col min="3" max="3" width="11.5703125" style="4" customWidth="1"/>
    <col min="4" max="4" width="20.7109375" style="4" customWidth="1"/>
    <col min="5" max="7" width="12.7109375" style="4" customWidth="1"/>
    <col min="8" max="8" width="24" style="4" customWidth="1"/>
    <col min="9" max="16384" width="9.140625" style="4"/>
  </cols>
  <sheetData>
    <row r="1" spans="1:8" s="7" customFormat="1" ht="15" customHeight="1" x14ac:dyDescent="0.2">
      <c r="A1" s="2428"/>
      <c r="B1" s="1422"/>
      <c r="C1" s="1259" t="s">
        <v>674</v>
      </c>
      <c r="D1" s="1259" t="s">
        <v>454</v>
      </c>
      <c r="E1" s="1259" t="s">
        <v>455</v>
      </c>
      <c r="F1" s="1259" t="s">
        <v>456</v>
      </c>
      <c r="G1" s="1259" t="s">
        <v>951</v>
      </c>
      <c r="H1" s="1259" t="s">
        <v>58</v>
      </c>
    </row>
    <row r="2" spans="1:8" s="7" customFormat="1" ht="15" customHeight="1" thickBot="1" x14ac:dyDescent="0.25">
      <c r="A2" s="2429"/>
      <c r="B2" s="1423" t="s">
        <v>219</v>
      </c>
      <c r="C2" s="169" t="s">
        <v>57</v>
      </c>
      <c r="D2" s="169" t="s">
        <v>220</v>
      </c>
      <c r="E2" s="169" t="s">
        <v>636</v>
      </c>
      <c r="F2" s="169" t="s">
        <v>636</v>
      </c>
      <c r="G2" s="169" t="s">
        <v>952</v>
      </c>
      <c r="H2" s="169" t="s">
        <v>221</v>
      </c>
    </row>
    <row r="3" spans="1:8" s="7" customFormat="1" ht="15" customHeight="1" thickBot="1" x14ac:dyDescent="0.25">
      <c r="A3" s="207" t="s">
        <v>305</v>
      </c>
      <c r="B3" s="779"/>
      <c r="C3" s="1271"/>
      <c r="D3" s="178"/>
      <c r="E3" s="178"/>
      <c r="F3" s="178"/>
      <c r="G3" s="178"/>
      <c r="H3" s="1272"/>
    </row>
    <row r="4" spans="1:8" ht="15" customHeight="1" x14ac:dyDescent="0.2">
      <c r="A4" s="1424" t="s">
        <v>153</v>
      </c>
      <c r="B4" s="1232">
        <v>41</v>
      </c>
      <c r="C4" s="1425">
        <v>47</v>
      </c>
      <c r="D4" s="1425">
        <v>4</v>
      </c>
      <c r="E4" s="1425">
        <v>4</v>
      </c>
      <c r="F4" s="1425"/>
      <c r="G4" s="1425"/>
      <c r="H4" s="1425">
        <v>8</v>
      </c>
    </row>
    <row r="5" spans="1:8" ht="15" customHeight="1" x14ac:dyDescent="0.2">
      <c r="A5" s="1424" t="s">
        <v>150</v>
      </c>
      <c r="B5" s="1232">
        <v>72</v>
      </c>
      <c r="C5" s="1425">
        <v>82</v>
      </c>
      <c r="D5" s="1425">
        <v>3</v>
      </c>
      <c r="E5" s="1425"/>
      <c r="F5" s="1425">
        <v>1</v>
      </c>
      <c r="G5" s="1425"/>
      <c r="H5" s="1425">
        <v>4</v>
      </c>
    </row>
    <row r="6" spans="1:8" ht="15" customHeight="1" thickBot="1" x14ac:dyDescent="0.25">
      <c r="A6" s="203" t="s">
        <v>152</v>
      </c>
      <c r="B6" s="1233">
        <v>52</v>
      </c>
      <c r="C6" s="1425">
        <v>57</v>
      </c>
      <c r="D6" s="1425"/>
      <c r="E6" s="1425"/>
      <c r="F6" s="1426"/>
      <c r="G6" s="1426">
        <v>1</v>
      </c>
      <c r="H6" s="1426">
        <v>1</v>
      </c>
    </row>
    <row r="7" spans="1:8" ht="15" customHeight="1" thickBot="1" x14ac:dyDescent="0.25">
      <c r="A7" s="129" t="s">
        <v>145</v>
      </c>
      <c r="B7" s="1271">
        <f t="shared" ref="B7:F7" si="0">SUM(B4:B6)</f>
        <v>165</v>
      </c>
      <c r="C7" s="1271">
        <f>SUM(C4:C6)</f>
        <v>186</v>
      </c>
      <c r="D7" s="1271">
        <f t="shared" si="0"/>
        <v>7</v>
      </c>
      <c r="E7" s="1271">
        <f t="shared" si="0"/>
        <v>4</v>
      </c>
      <c r="F7" s="1271">
        <f t="shared" si="0"/>
        <v>1</v>
      </c>
      <c r="G7" s="1271">
        <f t="shared" ref="G7" si="1">SUM(G4:G6)</f>
        <v>1</v>
      </c>
      <c r="H7" s="1271">
        <f t="shared" ref="H7" si="2">SUM(H4:H6)</f>
        <v>13</v>
      </c>
    </row>
    <row r="8" spans="1:8" ht="15" customHeight="1" thickBot="1" x14ac:dyDescent="0.25">
      <c r="A8" s="129" t="s">
        <v>481</v>
      </c>
      <c r="B8" s="176"/>
      <c r="C8" s="172"/>
      <c r="D8" s="172"/>
      <c r="E8" s="172"/>
      <c r="F8" s="1427"/>
      <c r="G8" s="1427"/>
      <c r="H8" s="177"/>
    </row>
    <row r="9" spans="1:8" ht="15" customHeight="1" x14ac:dyDescent="0.2">
      <c r="A9" s="1424" t="s">
        <v>154</v>
      </c>
      <c r="B9" s="1428">
        <v>45</v>
      </c>
      <c r="C9" s="1425">
        <v>53</v>
      </c>
      <c r="D9" s="1425">
        <v>10</v>
      </c>
      <c r="E9" s="1425"/>
      <c r="F9" s="1425">
        <v>2</v>
      </c>
      <c r="G9" s="1425">
        <v>1</v>
      </c>
      <c r="H9" s="1425">
        <v>13</v>
      </c>
    </row>
    <row r="10" spans="1:8" ht="15" customHeight="1" x14ac:dyDescent="0.2">
      <c r="A10" s="135" t="s">
        <v>159</v>
      </c>
      <c r="B10" s="1232">
        <v>41</v>
      </c>
      <c r="C10" s="1425">
        <v>46</v>
      </c>
      <c r="D10" s="1425">
        <v>7</v>
      </c>
      <c r="E10" s="1425"/>
      <c r="F10" s="1426">
        <v>2</v>
      </c>
      <c r="G10" s="1426">
        <v>3</v>
      </c>
      <c r="H10" s="1426">
        <v>12</v>
      </c>
    </row>
    <row r="11" spans="1:8" ht="15" customHeight="1" x14ac:dyDescent="0.2">
      <c r="A11" s="135" t="s">
        <v>160</v>
      </c>
      <c r="B11" s="1232">
        <v>87</v>
      </c>
      <c r="C11" s="1425">
        <v>93</v>
      </c>
      <c r="D11" s="1425">
        <v>14</v>
      </c>
      <c r="E11" s="1425">
        <v>4</v>
      </c>
      <c r="F11" s="1429">
        <v>2</v>
      </c>
      <c r="G11" s="1429"/>
      <c r="H11" s="1429">
        <v>20</v>
      </c>
    </row>
    <row r="12" spans="1:8" ht="15" customHeight="1" x14ac:dyDescent="0.2">
      <c r="A12" s="135" t="s">
        <v>163</v>
      </c>
      <c r="B12" s="1232">
        <v>47</v>
      </c>
      <c r="C12" s="1425">
        <v>40</v>
      </c>
      <c r="D12" s="1425">
        <v>2</v>
      </c>
      <c r="E12" s="1425"/>
      <c r="F12" s="1425"/>
      <c r="G12" s="1425">
        <v>1</v>
      </c>
      <c r="H12" s="1425">
        <v>3</v>
      </c>
    </row>
    <row r="13" spans="1:8" ht="15" customHeight="1" x14ac:dyDescent="0.2">
      <c r="A13" s="135" t="s">
        <v>155</v>
      </c>
      <c r="B13" s="1232">
        <v>67</v>
      </c>
      <c r="C13" s="1425">
        <v>72</v>
      </c>
      <c r="D13" s="1425">
        <v>8</v>
      </c>
      <c r="E13" s="1425"/>
      <c r="F13" s="1425"/>
      <c r="G13" s="1425"/>
      <c r="H13" s="1425">
        <v>8</v>
      </c>
    </row>
    <row r="14" spans="1:8" ht="15" customHeight="1" x14ac:dyDescent="0.2">
      <c r="A14" s="135" t="s">
        <v>158</v>
      </c>
      <c r="B14" s="1232">
        <v>75</v>
      </c>
      <c r="C14" s="1425">
        <v>81</v>
      </c>
      <c r="D14" s="1425">
        <v>4</v>
      </c>
      <c r="E14" s="1425"/>
      <c r="F14" s="1425"/>
      <c r="G14" s="1425">
        <v>1</v>
      </c>
      <c r="H14" s="1425">
        <v>5</v>
      </c>
    </row>
    <row r="15" spans="1:8" ht="15" customHeight="1" x14ac:dyDescent="0.2">
      <c r="A15" s="135" t="s">
        <v>156</v>
      </c>
      <c r="B15" s="1232">
        <v>31</v>
      </c>
      <c r="C15" s="1425">
        <v>36</v>
      </c>
      <c r="D15" s="1425">
        <v>4</v>
      </c>
      <c r="E15" s="1425">
        <v>2</v>
      </c>
      <c r="F15" s="1425"/>
      <c r="G15" s="1425"/>
      <c r="H15" s="1425">
        <v>6</v>
      </c>
    </row>
    <row r="16" spans="1:8" ht="15" customHeight="1" x14ac:dyDescent="0.2">
      <c r="A16" s="135" t="s">
        <v>161</v>
      </c>
      <c r="B16" s="1232">
        <v>62</v>
      </c>
      <c r="C16" s="1425">
        <v>82</v>
      </c>
      <c r="D16" s="1425">
        <v>6</v>
      </c>
      <c r="E16" s="1425"/>
      <c r="F16" s="1425"/>
      <c r="G16" s="1425">
        <v>1</v>
      </c>
      <c r="H16" s="1425">
        <v>7</v>
      </c>
    </row>
    <row r="17" spans="1:8" ht="15" customHeight="1" x14ac:dyDescent="0.2">
      <c r="A17" s="135" t="s">
        <v>162</v>
      </c>
      <c r="B17" s="1232">
        <v>71</v>
      </c>
      <c r="C17" s="1425">
        <v>71</v>
      </c>
      <c r="D17" s="1425">
        <v>11</v>
      </c>
      <c r="E17" s="1425"/>
      <c r="F17" s="1425"/>
      <c r="G17" s="1425"/>
      <c r="H17" s="1425">
        <v>11</v>
      </c>
    </row>
    <row r="18" spans="1:8" ht="15" customHeight="1" thickBot="1" x14ac:dyDescent="0.25">
      <c r="A18" s="203" t="s">
        <v>157</v>
      </c>
      <c r="B18" s="1233">
        <v>39</v>
      </c>
      <c r="C18" s="1425">
        <v>47</v>
      </c>
      <c r="D18" s="1425">
        <v>1</v>
      </c>
      <c r="E18" s="1425"/>
      <c r="F18" s="1425"/>
      <c r="G18" s="1425">
        <v>2</v>
      </c>
      <c r="H18" s="1425">
        <v>3</v>
      </c>
    </row>
    <row r="19" spans="1:8" ht="15" customHeight="1" thickBot="1" x14ac:dyDescent="0.25">
      <c r="A19" s="71" t="s">
        <v>145</v>
      </c>
      <c r="B19" s="1271">
        <f t="shared" ref="B19:F19" si="3">SUM(B9:B18)</f>
        <v>565</v>
      </c>
      <c r="C19" s="1271">
        <f t="shared" si="3"/>
        <v>621</v>
      </c>
      <c r="D19" s="1271">
        <f t="shared" si="3"/>
        <v>67</v>
      </c>
      <c r="E19" s="1271">
        <f t="shared" si="3"/>
        <v>6</v>
      </c>
      <c r="F19" s="1271">
        <f t="shared" si="3"/>
        <v>6</v>
      </c>
      <c r="G19" s="1271">
        <f t="shared" ref="G19" si="4">SUM(G9:G18)</f>
        <v>9</v>
      </c>
      <c r="H19" s="1271">
        <f t="shared" ref="H19" si="5">SUM(H9:H18)</f>
        <v>88</v>
      </c>
    </row>
    <row r="20" spans="1:8" ht="15" customHeight="1" thickBot="1" x14ac:dyDescent="0.25">
      <c r="A20" s="129" t="s">
        <v>306</v>
      </c>
      <c r="B20" s="176"/>
      <c r="C20" s="172"/>
      <c r="D20" s="172"/>
      <c r="E20" s="172"/>
      <c r="F20" s="1427"/>
      <c r="G20" s="1427"/>
      <c r="H20" s="1423"/>
    </row>
    <row r="21" spans="1:8" ht="15" customHeight="1" x14ac:dyDescent="0.2">
      <c r="A21" s="211" t="s">
        <v>165</v>
      </c>
      <c r="B21" s="1428">
        <v>107</v>
      </c>
      <c r="C21" s="1425">
        <v>103</v>
      </c>
      <c r="D21" s="1425">
        <v>13</v>
      </c>
      <c r="E21" s="1425">
        <v>2</v>
      </c>
      <c r="F21" s="1425">
        <v>2</v>
      </c>
      <c r="G21" s="1425">
        <v>1</v>
      </c>
      <c r="H21" s="1425">
        <v>18</v>
      </c>
    </row>
    <row r="22" spans="1:8" ht="15" customHeight="1" x14ac:dyDescent="0.2">
      <c r="A22" s="135" t="s">
        <v>167</v>
      </c>
      <c r="B22" s="1232">
        <v>108</v>
      </c>
      <c r="C22" s="1425">
        <v>113</v>
      </c>
      <c r="D22" s="1425">
        <v>8</v>
      </c>
      <c r="E22" s="1425">
        <v>1</v>
      </c>
      <c r="F22" s="1425"/>
      <c r="G22" s="1425"/>
      <c r="H22" s="1425">
        <v>9</v>
      </c>
    </row>
    <row r="23" spans="1:8" ht="15" customHeight="1" x14ac:dyDescent="0.2">
      <c r="A23" s="208" t="s">
        <v>424</v>
      </c>
      <c r="B23" s="1232">
        <v>28</v>
      </c>
      <c r="C23" s="1425">
        <v>17</v>
      </c>
      <c r="D23" s="1425">
        <v>3</v>
      </c>
      <c r="E23" s="1425"/>
      <c r="F23" s="1425">
        <v>2</v>
      </c>
      <c r="G23" s="1425"/>
      <c r="H23" s="1425">
        <v>5</v>
      </c>
    </row>
    <row r="24" spans="1:8" ht="15" customHeight="1" x14ac:dyDescent="0.2">
      <c r="A24" s="135" t="s">
        <v>164</v>
      </c>
      <c r="B24" s="1232">
        <v>102</v>
      </c>
      <c r="C24" s="1425">
        <v>103</v>
      </c>
      <c r="D24" s="1425">
        <v>9</v>
      </c>
      <c r="E24" s="1425">
        <v>1</v>
      </c>
      <c r="F24" s="1425">
        <v>1</v>
      </c>
      <c r="G24" s="1425">
        <v>2</v>
      </c>
      <c r="H24" s="1425">
        <v>13</v>
      </c>
    </row>
    <row r="25" spans="1:8" ht="15" customHeight="1" x14ac:dyDescent="0.2">
      <c r="A25" s="135" t="s">
        <v>166</v>
      </c>
      <c r="B25" s="1232">
        <v>71</v>
      </c>
      <c r="C25" s="1425">
        <v>77</v>
      </c>
      <c r="D25" s="1425">
        <v>8</v>
      </c>
      <c r="E25" s="1425"/>
      <c r="F25" s="1425">
        <v>2</v>
      </c>
      <c r="G25" s="1425">
        <v>2</v>
      </c>
      <c r="H25" s="1425">
        <v>12</v>
      </c>
    </row>
    <row r="26" spans="1:8" ht="15" customHeight="1" thickBot="1" x14ac:dyDescent="0.25">
      <c r="A26" s="1430" t="s">
        <v>93</v>
      </c>
      <c r="B26" s="1233">
        <v>19</v>
      </c>
      <c r="C26" s="1425">
        <v>6</v>
      </c>
      <c r="D26" s="1425">
        <v>1</v>
      </c>
      <c r="E26" s="1425"/>
      <c r="F26" s="1426">
        <v>2</v>
      </c>
      <c r="G26" s="1426"/>
      <c r="H26" s="1426">
        <v>3</v>
      </c>
    </row>
    <row r="27" spans="1:8" ht="15" customHeight="1" thickBot="1" x14ac:dyDescent="0.25">
      <c r="A27" s="71" t="s">
        <v>145</v>
      </c>
      <c r="B27" s="1271">
        <f t="shared" ref="B27:F27" si="6">SUM(B21:B26)</f>
        <v>435</v>
      </c>
      <c r="C27" s="1271">
        <f t="shared" si="6"/>
        <v>419</v>
      </c>
      <c r="D27" s="1271">
        <f t="shared" si="6"/>
        <v>42</v>
      </c>
      <c r="E27" s="1271">
        <f t="shared" si="6"/>
        <v>4</v>
      </c>
      <c r="F27" s="1271">
        <f t="shared" si="6"/>
        <v>9</v>
      </c>
      <c r="G27" s="1271">
        <f t="shared" ref="G27" si="7">SUM(G21:G26)</f>
        <v>5</v>
      </c>
      <c r="H27" s="1271">
        <f t="shared" ref="H27" si="8">SUM(H21:H26)</f>
        <v>60</v>
      </c>
    </row>
    <row r="28" spans="1:8" ht="15" customHeight="1" thickBot="1" x14ac:dyDescent="0.25">
      <c r="A28" s="129" t="s">
        <v>307</v>
      </c>
      <c r="B28" s="176"/>
      <c r="C28" s="172"/>
      <c r="D28" s="172"/>
      <c r="E28" s="172"/>
      <c r="F28" s="172"/>
      <c r="G28" s="172"/>
      <c r="H28" s="1423"/>
    </row>
    <row r="29" spans="1:8" ht="17.100000000000001" customHeight="1" x14ac:dyDescent="0.2">
      <c r="A29" s="1431" t="s">
        <v>450</v>
      </c>
      <c r="B29" s="1432"/>
      <c r="C29" s="1433"/>
      <c r="D29" s="1434"/>
      <c r="E29" s="1435"/>
      <c r="F29" s="1436"/>
      <c r="G29" s="1436"/>
      <c r="H29" s="1287"/>
    </row>
    <row r="30" spans="1:8" ht="17.100000000000001" customHeight="1" x14ac:dyDescent="0.2">
      <c r="A30" s="1437" t="s">
        <v>1089</v>
      </c>
      <c r="B30" s="1232">
        <v>57</v>
      </c>
      <c r="C30" s="1425">
        <v>67</v>
      </c>
      <c r="D30" s="1425">
        <v>2</v>
      </c>
      <c r="E30" s="1425"/>
      <c r="F30" s="1425"/>
      <c r="G30" s="1425">
        <v>1</v>
      </c>
      <c r="H30" s="1425">
        <v>3</v>
      </c>
    </row>
    <row r="31" spans="1:8" ht="17.100000000000001" customHeight="1" x14ac:dyDescent="0.2">
      <c r="A31" s="208" t="s">
        <v>119</v>
      </c>
      <c r="B31" s="1232"/>
      <c r="C31" s="48"/>
      <c r="D31" s="777"/>
      <c r="E31" s="26"/>
      <c r="F31" s="72"/>
      <c r="G31" s="72"/>
      <c r="H31" s="1438"/>
    </row>
    <row r="32" spans="1:8" ht="17.100000000000001" customHeight="1" x14ac:dyDescent="0.2">
      <c r="A32" s="1439" t="s">
        <v>1090</v>
      </c>
      <c r="B32" s="1232">
        <v>30</v>
      </c>
      <c r="C32" s="1425">
        <v>22</v>
      </c>
      <c r="D32" s="1425"/>
      <c r="E32" s="1425"/>
      <c r="F32" s="1425"/>
      <c r="G32" s="1425"/>
      <c r="H32" s="1425">
        <v>0</v>
      </c>
    </row>
    <row r="33" spans="1:11" ht="17.100000000000001" customHeight="1" x14ac:dyDescent="0.2">
      <c r="A33" s="1439" t="s">
        <v>1091</v>
      </c>
      <c r="B33" s="1232">
        <v>31</v>
      </c>
      <c r="C33" s="1425">
        <v>19</v>
      </c>
      <c r="D33" s="1425"/>
      <c r="E33" s="1425"/>
      <c r="F33" s="1425"/>
      <c r="G33" s="1425">
        <v>2</v>
      </c>
      <c r="H33" s="1425">
        <v>2</v>
      </c>
    </row>
    <row r="34" spans="1:11" ht="17.100000000000001" customHeight="1" x14ac:dyDescent="0.2">
      <c r="A34" s="1439" t="s">
        <v>1092</v>
      </c>
      <c r="B34" s="1232"/>
      <c r="C34" s="1440">
        <v>21</v>
      </c>
      <c r="D34" s="1440">
        <v>1</v>
      </c>
      <c r="E34" s="1425"/>
      <c r="F34" s="1441"/>
      <c r="G34" s="1441"/>
      <c r="H34" s="1440">
        <v>1</v>
      </c>
    </row>
    <row r="35" spans="1:11" ht="17.100000000000001" customHeight="1" x14ac:dyDescent="0.2">
      <c r="A35" s="209" t="s">
        <v>253</v>
      </c>
      <c r="B35" s="1232"/>
      <c r="C35" s="48"/>
      <c r="D35" s="777"/>
      <c r="E35" s="26"/>
      <c r="F35" s="72"/>
      <c r="G35" s="72"/>
      <c r="H35" s="1438"/>
    </row>
    <row r="36" spans="1:11" ht="17.100000000000001" customHeight="1" x14ac:dyDescent="0.2">
      <c r="A36" s="1439" t="s">
        <v>1093</v>
      </c>
      <c r="B36" s="1232">
        <v>108</v>
      </c>
      <c r="C36" s="1425">
        <v>113</v>
      </c>
      <c r="D36" s="1425">
        <v>39</v>
      </c>
      <c r="E36" s="1425">
        <v>2</v>
      </c>
      <c r="F36" s="1426"/>
      <c r="G36" s="1426"/>
      <c r="H36" s="1426">
        <v>41</v>
      </c>
      <c r="K36" s="4" t="s">
        <v>472</v>
      </c>
    </row>
    <row r="37" spans="1:11" ht="17.100000000000001" customHeight="1" x14ac:dyDescent="0.2">
      <c r="A37" s="1439" t="s">
        <v>1094</v>
      </c>
      <c r="B37" s="1439" t="s">
        <v>1094</v>
      </c>
      <c r="C37" s="1425">
        <v>19</v>
      </c>
      <c r="D37" s="1425">
        <v>2</v>
      </c>
      <c r="E37" s="1425"/>
      <c r="F37" s="1425">
        <v>1</v>
      </c>
      <c r="G37" s="1425"/>
      <c r="H37" s="1425">
        <v>3</v>
      </c>
    </row>
    <row r="38" spans="1:11" ht="17.100000000000001" customHeight="1" x14ac:dyDescent="0.2">
      <c r="A38" s="1443" t="s">
        <v>120</v>
      </c>
      <c r="B38" s="1232"/>
      <c r="C38" s="48"/>
      <c r="D38" s="777"/>
      <c r="E38" s="26"/>
      <c r="F38" s="72"/>
      <c r="G38" s="72"/>
      <c r="H38" s="1438"/>
    </row>
    <row r="39" spans="1:11" ht="17.100000000000001" customHeight="1" x14ac:dyDescent="0.2">
      <c r="A39" s="209" t="s">
        <v>1095</v>
      </c>
      <c r="B39" s="1232">
        <v>56</v>
      </c>
      <c r="C39" s="1425">
        <v>61</v>
      </c>
      <c r="D39" s="1425"/>
      <c r="E39" s="1425"/>
      <c r="F39" s="1425"/>
      <c r="G39" s="1425"/>
      <c r="H39" s="1425">
        <v>0</v>
      </c>
    </row>
    <row r="40" spans="1:11" ht="17.100000000000001" customHeight="1" x14ac:dyDescent="0.2">
      <c r="A40" s="210" t="s">
        <v>1096</v>
      </c>
      <c r="B40" s="1232">
        <v>51</v>
      </c>
      <c r="C40" s="1425">
        <v>57</v>
      </c>
      <c r="D40" s="1425"/>
      <c r="E40" s="1425"/>
      <c r="F40" s="1425"/>
      <c r="G40" s="1425"/>
      <c r="H40" s="1425">
        <v>0</v>
      </c>
    </row>
    <row r="41" spans="1:11" ht="18" customHeight="1" thickBot="1" x14ac:dyDescent="0.25">
      <c r="A41" s="1959" t="s">
        <v>1080</v>
      </c>
      <c r="B41" s="1960">
        <v>50</v>
      </c>
      <c r="C41" s="1426">
        <v>55</v>
      </c>
      <c r="D41" s="1426">
        <v>1</v>
      </c>
      <c r="E41" s="1426"/>
      <c r="F41" s="1426"/>
      <c r="G41" s="1426">
        <v>1</v>
      </c>
      <c r="H41" s="1426">
        <v>2</v>
      </c>
    </row>
    <row r="42" spans="1:11" ht="15" customHeight="1" thickBot="1" x14ac:dyDescent="0.25">
      <c r="A42" s="71" t="s">
        <v>145</v>
      </c>
      <c r="B42" s="1928">
        <f t="shared" ref="B42:F42" si="9">SUM(B29:B41)</f>
        <v>383</v>
      </c>
      <c r="C42" s="41">
        <f t="shared" si="9"/>
        <v>434</v>
      </c>
      <c r="D42" s="41">
        <f t="shared" si="9"/>
        <v>45</v>
      </c>
      <c r="E42" s="41">
        <f t="shared" si="9"/>
        <v>2</v>
      </c>
      <c r="F42" s="41">
        <f t="shared" si="9"/>
        <v>1</v>
      </c>
      <c r="G42" s="41">
        <f t="shared" ref="G42" si="10">SUM(G29:G41)</f>
        <v>4</v>
      </c>
      <c r="H42" s="41">
        <f t="shared" ref="H42" si="11">SUM(H29:H41)</f>
        <v>52</v>
      </c>
    </row>
    <row r="43" spans="1:11" ht="15" customHeight="1" thickBot="1" x14ac:dyDescent="0.25">
      <c r="A43" s="129" t="s">
        <v>255</v>
      </c>
      <c r="B43" s="176"/>
      <c r="C43" s="172"/>
      <c r="D43" s="172"/>
      <c r="E43" s="172"/>
      <c r="F43" s="172"/>
      <c r="G43" s="172"/>
      <c r="H43" s="177"/>
    </row>
    <row r="44" spans="1:11" ht="15" customHeight="1" x14ac:dyDescent="0.2">
      <c r="A44" s="1424" t="s">
        <v>171</v>
      </c>
      <c r="B44" s="1428">
        <v>103</v>
      </c>
      <c r="C44" s="1425">
        <v>108</v>
      </c>
      <c r="D44" s="1425">
        <v>22</v>
      </c>
      <c r="E44" s="1425">
        <v>4</v>
      </c>
      <c r="F44" s="1425"/>
      <c r="G44" s="1425">
        <v>1</v>
      </c>
      <c r="H44" s="1425">
        <v>27</v>
      </c>
    </row>
    <row r="45" spans="1:11" ht="15" customHeight="1" x14ac:dyDescent="0.2">
      <c r="A45" s="135" t="s">
        <v>173</v>
      </c>
      <c r="B45" s="1232">
        <v>51</v>
      </c>
      <c r="C45" s="1425">
        <v>57</v>
      </c>
      <c r="D45" s="1425">
        <v>2</v>
      </c>
      <c r="E45" s="1425">
        <v>1</v>
      </c>
      <c r="F45" s="1425"/>
      <c r="G45" s="1425">
        <v>1</v>
      </c>
      <c r="H45" s="1425">
        <v>4</v>
      </c>
    </row>
    <row r="46" spans="1:11" ht="15" customHeight="1" x14ac:dyDescent="0.2">
      <c r="A46" s="135" t="s">
        <v>229</v>
      </c>
      <c r="B46" s="1232">
        <v>195</v>
      </c>
      <c r="C46" s="1425">
        <v>200</v>
      </c>
      <c r="D46" s="1425">
        <v>36</v>
      </c>
      <c r="E46" s="1425"/>
      <c r="F46" s="1425">
        <v>2</v>
      </c>
      <c r="G46" s="1425"/>
      <c r="H46" s="1425">
        <v>38</v>
      </c>
    </row>
    <row r="47" spans="1:11" ht="15" customHeight="1" x14ac:dyDescent="0.2">
      <c r="A47" s="135" t="s">
        <v>176</v>
      </c>
      <c r="B47" s="1232">
        <v>82</v>
      </c>
      <c r="C47" s="1425">
        <v>88</v>
      </c>
      <c r="D47" s="1425">
        <v>14</v>
      </c>
      <c r="E47" s="1425"/>
      <c r="F47" s="1425">
        <v>1</v>
      </c>
      <c r="G47" s="1425"/>
      <c r="H47" s="1425">
        <v>15</v>
      </c>
    </row>
    <row r="48" spans="1:11" ht="15" customHeight="1" x14ac:dyDescent="0.2">
      <c r="A48" s="135" t="s">
        <v>174</v>
      </c>
      <c r="B48" s="1232">
        <v>72</v>
      </c>
      <c r="C48" s="1425">
        <v>77</v>
      </c>
      <c r="D48" s="1425">
        <v>2</v>
      </c>
      <c r="E48" s="1425"/>
      <c r="F48" s="1425"/>
      <c r="G48" s="1425">
        <v>1</v>
      </c>
      <c r="H48" s="1425">
        <v>3</v>
      </c>
    </row>
    <row r="49" spans="1:10" ht="15" customHeight="1" x14ac:dyDescent="0.2">
      <c r="A49" s="135" t="s">
        <v>327</v>
      </c>
      <c r="B49" s="1232">
        <v>67</v>
      </c>
      <c r="C49" s="1425">
        <v>77</v>
      </c>
      <c r="D49" s="1425">
        <v>7</v>
      </c>
      <c r="E49" s="1425"/>
      <c r="F49" s="1426">
        <v>1</v>
      </c>
      <c r="G49" s="1426"/>
      <c r="H49" s="1426">
        <v>8</v>
      </c>
    </row>
    <row r="50" spans="1:10" ht="15" customHeight="1" x14ac:dyDescent="0.2">
      <c r="A50" s="135" t="s">
        <v>170</v>
      </c>
      <c r="B50" s="1232">
        <v>180</v>
      </c>
      <c r="C50" s="1425">
        <v>175</v>
      </c>
      <c r="D50" s="1425">
        <v>12</v>
      </c>
      <c r="E50" s="1425"/>
      <c r="F50" s="1429">
        <v>2</v>
      </c>
      <c r="G50" s="1429">
        <v>2</v>
      </c>
      <c r="H50" s="1429">
        <v>16</v>
      </c>
    </row>
    <row r="51" spans="1:10" ht="15" customHeight="1" x14ac:dyDescent="0.2">
      <c r="A51" s="135" t="s">
        <v>175</v>
      </c>
      <c r="B51" s="1232">
        <v>56</v>
      </c>
      <c r="C51" s="1425">
        <v>52</v>
      </c>
      <c r="D51" s="1425">
        <v>5</v>
      </c>
      <c r="E51" s="1425"/>
      <c r="F51" s="1425"/>
      <c r="G51" s="1425"/>
      <c r="H51" s="1425">
        <v>5</v>
      </c>
    </row>
    <row r="52" spans="1:10" ht="15" customHeight="1" x14ac:dyDescent="0.2">
      <c r="A52" s="135" t="s">
        <v>172</v>
      </c>
      <c r="B52" s="1232">
        <v>97</v>
      </c>
      <c r="C52" s="1425">
        <v>103</v>
      </c>
      <c r="D52" s="1425">
        <v>11</v>
      </c>
      <c r="E52" s="1425"/>
      <c r="F52" s="1425"/>
      <c r="G52" s="1425">
        <v>1</v>
      </c>
      <c r="H52" s="1425">
        <v>12</v>
      </c>
    </row>
    <row r="53" spans="1:10" ht="15" customHeight="1" x14ac:dyDescent="0.2">
      <c r="A53" s="135" t="s">
        <v>180</v>
      </c>
      <c r="B53" s="1232">
        <v>54</v>
      </c>
      <c r="C53" s="1425">
        <v>51</v>
      </c>
      <c r="D53" s="1425">
        <v>4</v>
      </c>
      <c r="E53" s="1425"/>
      <c r="F53" s="1425"/>
      <c r="G53" s="1425">
        <v>1</v>
      </c>
      <c r="H53" s="1425">
        <v>5</v>
      </c>
    </row>
    <row r="54" spans="1:10" ht="15" customHeight="1" x14ac:dyDescent="0.2">
      <c r="A54" s="135" t="s">
        <v>178</v>
      </c>
      <c r="B54" s="1232">
        <v>190</v>
      </c>
      <c r="C54" s="1425">
        <v>185</v>
      </c>
      <c r="D54" s="1425">
        <v>21</v>
      </c>
      <c r="E54" s="1425">
        <v>1</v>
      </c>
      <c r="F54" s="1425">
        <v>2</v>
      </c>
      <c r="G54" s="1425"/>
      <c r="H54" s="1425">
        <v>24</v>
      </c>
    </row>
    <row r="55" spans="1:10" ht="15" customHeight="1" x14ac:dyDescent="0.2">
      <c r="A55" s="135" t="s">
        <v>179</v>
      </c>
      <c r="B55" s="1232">
        <v>67</v>
      </c>
      <c r="C55" s="1425">
        <v>72</v>
      </c>
      <c r="D55" s="1425">
        <v>7</v>
      </c>
      <c r="E55" s="1425"/>
      <c r="F55" s="1425"/>
      <c r="G55" s="1425">
        <v>2</v>
      </c>
      <c r="H55" s="1425">
        <v>9</v>
      </c>
      <c r="I55" s="159"/>
      <c r="J55" s="159"/>
    </row>
    <row r="56" spans="1:10" ht="15" customHeight="1" thickBot="1" x14ac:dyDescent="0.25">
      <c r="A56" s="203" t="s">
        <v>242</v>
      </c>
      <c r="B56" s="1233">
        <v>41</v>
      </c>
      <c r="C56" s="1425">
        <v>47</v>
      </c>
      <c r="D56" s="1425">
        <v>3</v>
      </c>
      <c r="E56" s="1425"/>
      <c r="F56" s="1425"/>
      <c r="G56" s="1425">
        <v>2</v>
      </c>
      <c r="H56" s="1425">
        <v>5</v>
      </c>
      <c r="I56" s="159"/>
      <c r="J56" s="159"/>
    </row>
    <row r="57" spans="1:10" ht="15" customHeight="1" thickBot="1" x14ac:dyDescent="0.25">
      <c r="A57" s="71" t="s">
        <v>145</v>
      </c>
      <c r="B57" s="1271">
        <f t="shared" ref="B57:F57" si="12">SUM(B44:B56)</f>
        <v>1255</v>
      </c>
      <c r="C57" s="1271">
        <f t="shared" si="12"/>
        <v>1292</v>
      </c>
      <c r="D57" s="1271">
        <f>SUM(D44:D56)</f>
        <v>146</v>
      </c>
      <c r="E57" s="1271">
        <f t="shared" si="12"/>
        <v>6</v>
      </c>
      <c r="F57" s="1271">
        <f t="shared" si="12"/>
        <v>8</v>
      </c>
      <c r="G57" s="1271">
        <f t="shared" ref="G57" si="13">SUM(G44:G56)</f>
        <v>11</v>
      </c>
      <c r="H57" s="1271">
        <f t="shared" ref="H57" si="14">SUM(H44:H56)</f>
        <v>171</v>
      </c>
      <c r="I57" s="159"/>
      <c r="J57" s="159"/>
    </row>
    <row r="58" spans="1:10" ht="15" customHeight="1" thickBot="1" x14ac:dyDescent="0.25">
      <c r="A58" s="129" t="s">
        <v>355</v>
      </c>
      <c r="B58" s="41"/>
      <c r="C58" s="41">
        <v>2952</v>
      </c>
      <c r="D58" s="41">
        <v>307</v>
      </c>
      <c r="E58" s="41">
        <v>22</v>
      </c>
      <c r="F58" s="41">
        <v>25</v>
      </c>
      <c r="G58" s="41">
        <v>30</v>
      </c>
      <c r="H58" s="41" t="s">
        <v>1141</v>
      </c>
    </row>
    <row r="59" spans="1:10" ht="9.9499999999999993" customHeight="1" x14ac:dyDescent="0.2">
      <c r="A59" s="201"/>
      <c r="B59" s="23"/>
      <c r="C59" s="23"/>
      <c r="D59" s="23"/>
      <c r="E59" s="23"/>
      <c r="F59" s="23"/>
      <c r="G59" s="23"/>
    </row>
    <row r="60" spans="1:10" s="646" customFormat="1" ht="14.25" customHeight="1" x14ac:dyDescent="0.2">
      <c r="A60" s="1961" t="s">
        <v>1097</v>
      </c>
      <c r="B60" s="23"/>
      <c r="C60" s="23"/>
      <c r="D60" s="23"/>
      <c r="E60" s="23"/>
      <c r="F60" s="23"/>
      <c r="G60" s="23"/>
    </row>
    <row r="61" spans="1:10" s="61" customFormat="1" ht="14.25" customHeight="1" x14ac:dyDescent="0.2">
      <c r="A61" s="99"/>
      <c r="B61" s="100"/>
      <c r="C61" s="100"/>
      <c r="D61" s="100"/>
      <c r="E61" s="100"/>
      <c r="F61" s="100"/>
      <c r="G61" s="100"/>
    </row>
  </sheetData>
  <mergeCells count="1">
    <mergeCell ref="A1:A2"/>
  </mergeCells>
  <phoneticPr fontId="0" type="noConversion"/>
  <pageMargins left="0.59055118110236227" right="0.59055118110236227" top="0.59055118110236227" bottom="0.59055118110236227" header="0.19685039370078741" footer="0.23622047244094491"/>
  <pageSetup paperSize="9" fitToHeight="0" orientation="landscape" horizontalDpi="4294967292" r:id="rId1"/>
  <headerFooter alignWithMargins="0">
    <oddHeader>&amp;C&amp;"Times New Roman Tur,Kalın"&amp;11  &amp;"Times New Roman,Kalın"&amp;12 2015 LYS İLE KAYIT YAPTIRAN ÖĞRENCİLERDEN BİRİNCİ SINIFA BAŞLAMAYA HAK KAZANANLAR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V62"/>
  <sheetViews>
    <sheetView topLeftCell="A43" zoomScaleNormal="100" zoomScaleSheetLayoutView="100" workbookViewId="0">
      <selection activeCell="B16" sqref="B16"/>
    </sheetView>
  </sheetViews>
  <sheetFormatPr defaultColWidth="10.7109375" defaultRowHeight="14.25" customHeight="1" x14ac:dyDescent="0.2"/>
  <cols>
    <col min="1" max="1" width="44.42578125" style="55" customWidth="1"/>
    <col min="2" max="2" width="12.42578125" style="55" customWidth="1"/>
    <col min="3" max="3" width="17.42578125" style="56" customWidth="1"/>
    <col min="4" max="4" width="21.140625" style="56" customWidth="1"/>
    <col min="5" max="5" width="16.5703125" style="56" customWidth="1"/>
    <col min="6" max="6" width="11.42578125" style="56" customWidth="1"/>
    <col min="7" max="7" width="10.5703125" style="57" customWidth="1"/>
    <col min="8" max="8" width="5.28515625" style="1" customWidth="1"/>
    <col min="9" max="9" width="3.5703125" style="1" customWidth="1"/>
    <col min="10" max="16384" width="10.7109375" style="1"/>
  </cols>
  <sheetData>
    <row r="1" spans="1:22" ht="20.100000000000001" customHeight="1" x14ac:dyDescent="0.2">
      <c r="A1" s="2430"/>
      <c r="B1" s="2432" t="s">
        <v>182</v>
      </c>
      <c r="C1" s="2432" t="s">
        <v>488</v>
      </c>
      <c r="D1" s="2434" t="s">
        <v>490</v>
      </c>
      <c r="E1" s="2432" t="s">
        <v>489</v>
      </c>
      <c r="F1" s="2434" t="s">
        <v>637</v>
      </c>
      <c r="G1" s="2432" t="s">
        <v>948</v>
      </c>
    </row>
    <row r="2" spans="1:22" ht="20.100000000000001" customHeight="1" thickBot="1" x14ac:dyDescent="0.25">
      <c r="A2" s="2431"/>
      <c r="B2" s="2433"/>
      <c r="C2" s="2433"/>
      <c r="D2" s="2435"/>
      <c r="E2" s="2433"/>
      <c r="F2" s="2435"/>
      <c r="G2" s="2433"/>
    </row>
    <row r="3" spans="1:22" ht="15" customHeight="1" thickBot="1" x14ac:dyDescent="0.25">
      <c r="A3" s="1976" t="s">
        <v>305</v>
      </c>
      <c r="B3" s="1977"/>
      <c r="C3" s="1977"/>
      <c r="D3" s="1977"/>
      <c r="E3" s="1977"/>
      <c r="F3" s="1977"/>
      <c r="G3" s="1978"/>
    </row>
    <row r="4" spans="1:22" ht="15" customHeight="1" thickBot="1" x14ac:dyDescent="0.25">
      <c r="A4" s="2156" t="s">
        <v>153</v>
      </c>
      <c r="B4" s="2145">
        <v>47</v>
      </c>
      <c r="C4" s="1560">
        <v>40</v>
      </c>
      <c r="D4" s="1560">
        <v>1</v>
      </c>
      <c r="E4" s="1560">
        <v>3</v>
      </c>
      <c r="F4" s="1560"/>
      <c r="G4" s="1979">
        <f>SUM(C4:F4)</f>
        <v>44</v>
      </c>
    </row>
    <row r="5" spans="1:22" ht="15" customHeight="1" x14ac:dyDescent="0.2">
      <c r="A5" s="2157" t="s">
        <v>150</v>
      </c>
      <c r="B5" s="2146">
        <v>76</v>
      </c>
      <c r="C5" s="1553">
        <v>62</v>
      </c>
      <c r="D5" s="1553">
        <v>3</v>
      </c>
      <c r="E5" s="1980">
        <v>2</v>
      </c>
      <c r="F5" s="1553"/>
      <c r="G5" s="1981">
        <f>SUM(C5:F5)</f>
        <v>67</v>
      </c>
    </row>
    <row r="6" spans="1:22" ht="15" customHeight="1" thickBot="1" x14ac:dyDescent="0.25">
      <c r="A6" s="2158" t="s">
        <v>152</v>
      </c>
      <c r="B6" s="1440">
        <v>77</v>
      </c>
      <c r="C6" s="1425">
        <v>49</v>
      </c>
      <c r="D6" s="1425">
        <v>3</v>
      </c>
      <c r="E6" s="1982">
        <v>5</v>
      </c>
      <c r="F6" s="1425"/>
      <c r="G6" s="1983">
        <f>SUM(C6:F6)</f>
        <v>57</v>
      </c>
    </row>
    <row r="7" spans="1:22" s="25" customFormat="1" ht="15" customHeight="1" thickBot="1" x14ac:dyDescent="0.25">
      <c r="A7" s="1320" t="s">
        <v>145</v>
      </c>
      <c r="B7" s="2147">
        <f t="shared" ref="B7:G7" si="0">SUM(B4:B6)</f>
        <v>200</v>
      </c>
      <c r="C7" s="1984">
        <f t="shared" si="0"/>
        <v>151</v>
      </c>
      <c r="D7" s="1984">
        <f t="shared" si="0"/>
        <v>7</v>
      </c>
      <c r="E7" s="1984">
        <f t="shared" si="0"/>
        <v>10</v>
      </c>
      <c r="F7" s="1984">
        <f t="shared" si="0"/>
        <v>0</v>
      </c>
      <c r="G7" s="1984">
        <f t="shared" si="0"/>
        <v>168</v>
      </c>
      <c r="H7" s="1"/>
    </row>
    <row r="8" spans="1:22" s="25" customFormat="1" ht="15" customHeight="1" thickBot="1" x14ac:dyDescent="0.25">
      <c r="A8" s="1976" t="s">
        <v>481</v>
      </c>
      <c r="B8" s="2148"/>
      <c r="C8" s="1985"/>
      <c r="D8" s="1985"/>
      <c r="E8" s="1985"/>
      <c r="F8" s="1985"/>
      <c r="G8" s="1986"/>
      <c r="H8" s="1"/>
    </row>
    <row r="9" spans="1:22" ht="15" customHeight="1" x14ac:dyDescent="0.2">
      <c r="A9" s="2159" t="s">
        <v>154</v>
      </c>
      <c r="B9" s="1440">
        <v>45</v>
      </c>
      <c r="C9" s="1425">
        <v>32</v>
      </c>
      <c r="D9" s="1987">
        <v>2</v>
      </c>
      <c r="E9" s="1425">
        <v>3</v>
      </c>
      <c r="F9" s="1425">
        <v>1</v>
      </c>
      <c r="G9" s="1983">
        <f t="shared" ref="G9:G18" si="1">SUM(C9:F9)</f>
        <v>38</v>
      </c>
    </row>
    <row r="10" spans="1:22" ht="15" customHeight="1" x14ac:dyDescent="0.2">
      <c r="A10" s="2157" t="s">
        <v>159</v>
      </c>
      <c r="B10" s="1440">
        <v>59</v>
      </c>
      <c r="C10" s="1425">
        <v>28</v>
      </c>
      <c r="D10" s="1987">
        <v>6</v>
      </c>
      <c r="E10" s="1982">
        <v>2</v>
      </c>
      <c r="F10" s="1425">
        <v>3</v>
      </c>
      <c r="G10" s="1983">
        <f t="shared" si="1"/>
        <v>39</v>
      </c>
    </row>
    <row r="11" spans="1:22" ht="15" customHeight="1" x14ac:dyDescent="0.2">
      <c r="A11" s="2157" t="s">
        <v>160</v>
      </c>
      <c r="B11" s="1440">
        <v>84</v>
      </c>
      <c r="C11" s="1425">
        <v>41</v>
      </c>
      <c r="D11" s="1987">
        <v>6</v>
      </c>
      <c r="E11" s="1982">
        <v>7</v>
      </c>
      <c r="F11" s="1425"/>
      <c r="G11" s="1983">
        <f t="shared" si="1"/>
        <v>54</v>
      </c>
      <c r="K11" s="139"/>
      <c r="L11" s="130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spans="1:22" ht="15" customHeight="1" x14ac:dyDescent="0.2">
      <c r="A12" s="2157" t="s">
        <v>163</v>
      </c>
      <c r="B12" s="1440">
        <v>62</v>
      </c>
      <c r="C12" s="1425">
        <v>31</v>
      </c>
      <c r="D12" s="1987">
        <v>6</v>
      </c>
      <c r="E12" s="1982">
        <v>3</v>
      </c>
      <c r="F12" s="1425"/>
      <c r="G12" s="1983">
        <f t="shared" si="1"/>
        <v>40</v>
      </c>
      <c r="K12" s="139"/>
      <c r="L12" s="130"/>
      <c r="M12" s="139"/>
      <c r="N12" s="139"/>
      <c r="O12" s="139"/>
      <c r="P12" s="139"/>
      <c r="Q12" s="139"/>
      <c r="R12" s="139"/>
      <c r="S12" s="139"/>
      <c r="T12" s="139"/>
      <c r="U12" s="139"/>
      <c r="V12" s="139"/>
    </row>
    <row r="13" spans="1:22" ht="15" customHeight="1" x14ac:dyDescent="0.2">
      <c r="A13" s="2157" t="s">
        <v>155</v>
      </c>
      <c r="B13" s="1440">
        <v>64</v>
      </c>
      <c r="C13" s="1425">
        <v>33</v>
      </c>
      <c r="D13" s="1987">
        <v>5</v>
      </c>
      <c r="E13" s="1982">
        <v>7</v>
      </c>
      <c r="F13" s="1425"/>
      <c r="G13" s="1983">
        <f t="shared" si="1"/>
        <v>45</v>
      </c>
      <c r="K13" s="139"/>
      <c r="L13" s="130"/>
      <c r="M13" s="139"/>
      <c r="N13" s="139"/>
      <c r="O13" s="130"/>
      <c r="P13" s="130"/>
      <c r="Q13" s="139"/>
      <c r="R13" s="139"/>
      <c r="S13" s="139"/>
      <c r="T13" s="139"/>
      <c r="U13" s="139"/>
      <c r="V13" s="139"/>
    </row>
    <row r="14" spans="1:22" ht="15" customHeight="1" x14ac:dyDescent="0.2">
      <c r="A14" s="2157" t="s">
        <v>158</v>
      </c>
      <c r="B14" s="1440">
        <v>94</v>
      </c>
      <c r="C14" s="1425">
        <v>39</v>
      </c>
      <c r="D14" s="1987">
        <v>11</v>
      </c>
      <c r="E14" s="1982">
        <v>11</v>
      </c>
      <c r="F14" s="1425"/>
      <c r="G14" s="1983">
        <f t="shared" si="1"/>
        <v>61</v>
      </c>
      <c r="K14" s="139"/>
      <c r="L14" s="130"/>
      <c r="M14" s="139"/>
      <c r="N14" s="139"/>
      <c r="O14" s="130"/>
      <c r="P14" s="130"/>
      <c r="Q14" s="139"/>
      <c r="R14" s="139"/>
      <c r="S14" s="139"/>
      <c r="T14" s="139"/>
      <c r="U14" s="139"/>
      <c r="V14" s="139"/>
    </row>
    <row r="15" spans="1:22" ht="15" customHeight="1" x14ac:dyDescent="0.2">
      <c r="A15" s="2157" t="s">
        <v>156</v>
      </c>
      <c r="B15" s="1440">
        <v>36</v>
      </c>
      <c r="C15" s="1425">
        <v>33</v>
      </c>
      <c r="D15" s="1425">
        <v>2</v>
      </c>
      <c r="E15" s="1425">
        <v>1</v>
      </c>
      <c r="F15" s="1425"/>
      <c r="G15" s="1983">
        <f t="shared" si="1"/>
        <v>36</v>
      </c>
      <c r="K15" s="139"/>
      <c r="L15" s="130"/>
      <c r="M15" s="139"/>
      <c r="N15" s="139"/>
      <c r="O15" s="1988"/>
      <c r="P15" s="1988"/>
      <c r="Q15" s="139"/>
      <c r="R15" s="139"/>
      <c r="S15" s="139"/>
      <c r="T15" s="139"/>
      <c r="U15" s="139"/>
      <c r="V15" s="139"/>
    </row>
    <row r="16" spans="1:22" ht="15" customHeight="1" x14ac:dyDescent="0.2">
      <c r="A16" s="2157" t="s">
        <v>161</v>
      </c>
      <c r="B16" s="1440">
        <v>64</v>
      </c>
      <c r="C16" s="1425">
        <v>51</v>
      </c>
      <c r="D16" s="1425">
        <v>2</v>
      </c>
      <c r="E16" s="1425">
        <v>3</v>
      </c>
      <c r="F16" s="1425">
        <v>1</v>
      </c>
      <c r="G16" s="1983">
        <f t="shared" si="1"/>
        <v>57</v>
      </c>
      <c r="K16" s="139"/>
      <c r="L16" s="130"/>
      <c r="M16" s="139"/>
      <c r="N16" s="139"/>
      <c r="O16" s="130"/>
      <c r="P16" s="130"/>
      <c r="Q16" s="139"/>
      <c r="R16" s="139"/>
      <c r="S16" s="139"/>
      <c r="T16" s="139"/>
      <c r="U16" s="139"/>
      <c r="V16" s="139"/>
    </row>
    <row r="17" spans="1:22" ht="15" customHeight="1" x14ac:dyDescent="0.2">
      <c r="A17" s="2157" t="s">
        <v>162</v>
      </c>
      <c r="B17" s="1440">
        <v>78</v>
      </c>
      <c r="C17" s="1425">
        <v>47</v>
      </c>
      <c r="D17" s="1425">
        <v>5</v>
      </c>
      <c r="E17" s="1425">
        <v>8</v>
      </c>
      <c r="F17" s="1425"/>
      <c r="G17" s="1983">
        <f t="shared" si="1"/>
        <v>60</v>
      </c>
      <c r="K17" s="139"/>
      <c r="L17" s="130"/>
      <c r="M17" s="139"/>
      <c r="N17" s="139"/>
      <c r="O17" s="130"/>
      <c r="P17" s="130"/>
      <c r="Q17" s="139"/>
      <c r="R17" s="139"/>
      <c r="S17" s="139"/>
      <c r="T17" s="139"/>
      <c r="U17" s="139"/>
      <c r="V17" s="139"/>
    </row>
    <row r="18" spans="1:22" ht="15" customHeight="1" thickBot="1" x14ac:dyDescent="0.25">
      <c r="A18" s="2158" t="s">
        <v>157</v>
      </c>
      <c r="B18" s="2145">
        <v>65</v>
      </c>
      <c r="C18" s="1560">
        <v>25</v>
      </c>
      <c r="D18" s="1989">
        <v>3</v>
      </c>
      <c r="E18" s="1560">
        <v>8</v>
      </c>
      <c r="F18" s="1560">
        <v>1</v>
      </c>
      <c r="G18" s="1979">
        <f t="shared" si="1"/>
        <v>37</v>
      </c>
      <c r="K18" s="139"/>
      <c r="L18" s="130"/>
      <c r="M18" s="139"/>
      <c r="N18" s="139"/>
      <c r="O18" s="130"/>
      <c r="P18" s="130"/>
      <c r="Q18" s="139"/>
      <c r="R18" s="139"/>
      <c r="S18" s="139"/>
      <c r="T18" s="139"/>
      <c r="U18" s="139"/>
      <c r="V18" s="139"/>
    </row>
    <row r="19" spans="1:22" s="25" customFormat="1" ht="15" customHeight="1" thickBot="1" x14ac:dyDescent="0.25">
      <c r="A19" s="1320" t="s">
        <v>145</v>
      </c>
      <c r="B19" s="2147">
        <f t="shared" ref="B19:G19" si="2">SUM(B9:B18)</f>
        <v>651</v>
      </c>
      <c r="C19" s="1984">
        <f t="shared" si="2"/>
        <v>360</v>
      </c>
      <c r="D19" s="1984">
        <f t="shared" si="2"/>
        <v>48</v>
      </c>
      <c r="E19" s="1984">
        <f t="shared" si="2"/>
        <v>53</v>
      </c>
      <c r="F19" s="1984">
        <f t="shared" si="2"/>
        <v>6</v>
      </c>
      <c r="G19" s="1984">
        <f t="shared" si="2"/>
        <v>467</v>
      </c>
      <c r="H19" s="1"/>
      <c r="K19" s="140"/>
      <c r="L19" s="13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s="25" customFormat="1" ht="15" customHeight="1" thickBot="1" x14ac:dyDescent="0.25">
      <c r="A20" s="1976" t="s">
        <v>306</v>
      </c>
      <c r="B20" s="2148"/>
      <c r="C20" s="1990"/>
      <c r="D20" s="1991"/>
      <c r="E20" s="1990"/>
      <c r="F20" s="1990"/>
      <c r="G20" s="1992"/>
      <c r="H20" s="1"/>
      <c r="K20" s="140"/>
      <c r="L20" s="13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ht="15" customHeight="1" x14ac:dyDescent="0.2">
      <c r="A21" s="1431" t="s">
        <v>165</v>
      </c>
      <c r="B21" s="1440">
        <v>120</v>
      </c>
      <c r="C21" s="1425">
        <v>80</v>
      </c>
      <c r="D21" s="1987">
        <v>12</v>
      </c>
      <c r="E21" s="1982">
        <v>6</v>
      </c>
      <c r="F21" s="1425"/>
      <c r="G21" s="1983">
        <f>SUM(C21:F21)</f>
        <v>98</v>
      </c>
      <c r="K21" s="139"/>
      <c r="L21" s="130"/>
      <c r="M21" s="139"/>
      <c r="N21" s="130"/>
      <c r="O21" s="139"/>
      <c r="P21" s="139"/>
      <c r="Q21" s="139"/>
      <c r="R21" s="139"/>
      <c r="S21" s="139"/>
      <c r="T21" s="139"/>
      <c r="U21" s="139"/>
      <c r="V21" s="139"/>
    </row>
    <row r="22" spans="1:22" ht="15" customHeight="1" thickBot="1" x14ac:dyDescent="0.25">
      <c r="A22" s="208" t="s">
        <v>167</v>
      </c>
      <c r="B22" s="1440">
        <v>120</v>
      </c>
      <c r="C22" s="1425">
        <v>91</v>
      </c>
      <c r="D22" s="1987">
        <v>5</v>
      </c>
      <c r="E22" s="1982">
        <v>5</v>
      </c>
      <c r="F22" s="1425">
        <v>2</v>
      </c>
      <c r="G22" s="1983">
        <f>SUM(C22:F22)</f>
        <v>103</v>
      </c>
      <c r="K22" s="139"/>
      <c r="L22" s="141"/>
      <c r="M22" s="139"/>
      <c r="N22" s="130"/>
      <c r="O22" s="139"/>
      <c r="P22" s="139"/>
      <c r="Q22" s="139"/>
      <c r="R22" s="139"/>
      <c r="S22" s="139"/>
      <c r="T22" s="139"/>
      <c r="U22" s="139"/>
      <c r="V22" s="139"/>
    </row>
    <row r="23" spans="1:22" ht="15" customHeight="1" thickBot="1" x14ac:dyDescent="0.25">
      <c r="A23" s="2008" t="s">
        <v>1150</v>
      </c>
      <c r="B23" s="1773">
        <v>15</v>
      </c>
      <c r="C23" s="2018">
        <v>9</v>
      </c>
      <c r="D23" s="2018"/>
      <c r="E23" s="2018">
        <v>3</v>
      </c>
      <c r="F23" s="2018"/>
      <c r="G23" s="2018">
        <v>12</v>
      </c>
      <c r="K23" s="139"/>
      <c r="L23" s="141"/>
      <c r="M23" s="139"/>
      <c r="N23" s="130"/>
      <c r="O23" s="139"/>
      <c r="P23" s="139"/>
      <c r="Q23" s="139"/>
      <c r="R23" s="139"/>
      <c r="S23" s="139"/>
      <c r="T23" s="139"/>
      <c r="U23" s="139"/>
      <c r="V23" s="139"/>
    </row>
    <row r="24" spans="1:22" ht="15" customHeight="1" x14ac:dyDescent="0.2">
      <c r="A24" s="208" t="s">
        <v>164</v>
      </c>
      <c r="B24" s="2146">
        <v>124</v>
      </c>
      <c r="C24" s="1553">
        <v>86</v>
      </c>
      <c r="D24" s="1993">
        <v>5</v>
      </c>
      <c r="E24" s="1980">
        <v>10</v>
      </c>
      <c r="F24" s="1553"/>
      <c r="G24" s="1981">
        <f>SUM(C24:F24)</f>
        <v>101</v>
      </c>
      <c r="K24" s="139"/>
      <c r="L24" s="139"/>
      <c r="M24" s="139"/>
      <c r="N24" s="130"/>
      <c r="O24" s="139"/>
      <c r="P24" s="139"/>
      <c r="Q24" s="139"/>
      <c r="R24" s="139"/>
      <c r="S24" s="139"/>
      <c r="T24" s="139"/>
      <c r="U24" s="139"/>
      <c r="V24" s="139"/>
    </row>
    <row r="25" spans="1:22" ht="15" customHeight="1" thickBot="1" x14ac:dyDescent="0.25">
      <c r="A25" s="208" t="s">
        <v>166</v>
      </c>
      <c r="B25" s="2145">
        <v>71</v>
      </c>
      <c r="C25" s="1560">
        <v>45</v>
      </c>
      <c r="D25" s="1989">
        <v>4</v>
      </c>
      <c r="E25" s="1994">
        <v>12</v>
      </c>
      <c r="F25" s="1560">
        <v>1</v>
      </c>
      <c r="G25" s="1979">
        <f>SUM(C25:F25)</f>
        <v>62</v>
      </c>
      <c r="K25" s="139"/>
      <c r="L25" s="139"/>
      <c r="M25" s="139"/>
      <c r="N25" s="130"/>
      <c r="O25" s="139"/>
      <c r="P25" s="139"/>
      <c r="Q25" s="139"/>
      <c r="R25" s="139"/>
      <c r="S25" s="139"/>
      <c r="T25" s="139"/>
      <c r="U25" s="139"/>
      <c r="V25" s="139"/>
    </row>
    <row r="26" spans="1:22" ht="15" customHeight="1" thickBot="1" x14ac:dyDescent="0.25">
      <c r="A26" s="2008" t="s">
        <v>1151</v>
      </c>
      <c r="B26" s="1773">
        <v>13</v>
      </c>
      <c r="C26" s="2018">
        <v>8</v>
      </c>
      <c r="D26" s="2018"/>
      <c r="E26" s="2018">
        <v>3</v>
      </c>
      <c r="F26" s="2018"/>
      <c r="G26" s="2018">
        <v>11</v>
      </c>
      <c r="K26" s="139"/>
      <c r="L26" s="139"/>
      <c r="M26" s="139"/>
      <c r="N26" s="130"/>
      <c r="O26" s="139"/>
      <c r="P26" s="139"/>
      <c r="Q26" s="139"/>
      <c r="R26" s="139"/>
      <c r="S26" s="139"/>
      <c r="T26" s="139"/>
      <c r="U26" s="139"/>
      <c r="V26" s="139"/>
    </row>
    <row r="27" spans="1:22" s="25" customFormat="1" ht="15" customHeight="1" thickBot="1" x14ac:dyDescent="0.25">
      <c r="A27" s="1320" t="s">
        <v>145</v>
      </c>
      <c r="B27" s="2149">
        <f>SUM(B21:B26)</f>
        <v>463</v>
      </c>
      <c r="C27" s="1995">
        <f>SUM(C21:C26)</f>
        <v>319</v>
      </c>
      <c r="D27" s="2019">
        <f>SUM(D21:D26)</f>
        <v>26</v>
      </c>
      <c r="E27" s="1995">
        <f>SUM(E21:E26)</f>
        <v>39</v>
      </c>
      <c r="F27" s="1995">
        <f>SUM(F22:F26)</f>
        <v>3</v>
      </c>
      <c r="G27" s="1995">
        <f>SUM(G21:G26)</f>
        <v>387</v>
      </c>
      <c r="H27" s="1"/>
      <c r="I27" s="1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2" s="25" customFormat="1" ht="15" customHeight="1" thickBot="1" x14ac:dyDescent="0.25">
      <c r="A28" s="1976" t="s">
        <v>307</v>
      </c>
      <c r="B28" s="2150"/>
      <c r="C28" s="23"/>
      <c r="D28" s="1996"/>
      <c r="E28" s="23"/>
      <c r="F28" s="1997"/>
      <c r="G28" s="1998"/>
      <c r="H28" s="1"/>
      <c r="I28" s="1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2" ht="17.100000000000001" customHeight="1" x14ac:dyDescent="0.2">
      <c r="A29" s="1431" t="s">
        <v>450</v>
      </c>
      <c r="B29" s="2151"/>
      <c r="C29" s="1999"/>
      <c r="D29" s="1999"/>
      <c r="E29" s="1999"/>
      <c r="F29" s="2000"/>
      <c r="G29" s="200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ht="17.100000000000001" customHeight="1" x14ac:dyDescent="0.2">
      <c r="A30" s="1437" t="s">
        <v>1089</v>
      </c>
      <c r="B30" s="1440">
        <v>80</v>
      </c>
      <c r="C30" s="1425">
        <v>25</v>
      </c>
      <c r="D30" s="1987">
        <v>8</v>
      </c>
      <c r="E30" s="1982">
        <v>2</v>
      </c>
      <c r="F30" s="1425"/>
      <c r="G30" s="1983">
        <f>SUM(C30:F30)</f>
        <v>35</v>
      </c>
      <c r="K30" s="139"/>
      <c r="L30" s="130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1:22" ht="17.100000000000001" customHeight="1" x14ac:dyDescent="0.2">
      <c r="A31" s="208" t="s">
        <v>119</v>
      </c>
      <c r="B31" s="777"/>
      <c r="C31" s="26"/>
      <c r="D31" s="2002"/>
      <c r="E31" s="1579"/>
      <c r="F31" s="1578"/>
      <c r="G31" s="962"/>
      <c r="K31" s="139"/>
      <c r="L31" s="130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2" ht="17.100000000000001" customHeight="1" x14ac:dyDescent="0.2">
      <c r="A32" s="1439" t="s">
        <v>1090</v>
      </c>
      <c r="B32" s="1440">
        <v>21</v>
      </c>
      <c r="C32" s="1425">
        <v>4</v>
      </c>
      <c r="D32" s="1987"/>
      <c r="E32" s="1425"/>
      <c r="F32" s="1425"/>
      <c r="G32" s="1983">
        <f>SUM(C32:F32)</f>
        <v>4</v>
      </c>
      <c r="K32" s="139"/>
      <c r="L32" s="130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ht="17.100000000000001" customHeight="1" thickBot="1" x14ac:dyDescent="0.25">
      <c r="A33" s="1439" t="s">
        <v>1091</v>
      </c>
      <c r="B33" s="2145">
        <v>18</v>
      </c>
      <c r="C33" s="1560">
        <v>2</v>
      </c>
      <c r="D33" s="1989"/>
      <c r="E33" s="1994"/>
      <c r="F33" s="1560"/>
      <c r="G33" s="1979">
        <f>SUM(C33:F33)</f>
        <v>2</v>
      </c>
      <c r="K33" s="139"/>
      <c r="L33" s="130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ht="17.100000000000001" customHeight="1" x14ac:dyDescent="0.2">
      <c r="A34" s="209" t="s">
        <v>253</v>
      </c>
      <c r="B34" s="777"/>
      <c r="C34" s="26"/>
      <c r="D34" s="2002"/>
      <c r="E34" s="1579"/>
      <c r="F34" s="1578"/>
      <c r="G34" s="962"/>
      <c r="K34" s="139"/>
      <c r="L34" s="130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ht="17.100000000000001" customHeight="1" x14ac:dyDescent="0.2">
      <c r="A35" s="1439" t="s">
        <v>1093</v>
      </c>
      <c r="B35" s="1440">
        <v>72</v>
      </c>
      <c r="C35" s="1425">
        <v>70</v>
      </c>
      <c r="D35" s="1987"/>
      <c r="E35" s="1982">
        <v>1</v>
      </c>
      <c r="F35" s="1425">
        <v>1</v>
      </c>
      <c r="G35" s="1983">
        <f>SUM(C35:F35)</f>
        <v>72</v>
      </c>
      <c r="K35" s="139"/>
      <c r="L35" s="130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ht="17.100000000000001" customHeight="1" x14ac:dyDescent="0.2">
      <c r="A36" s="1439" t="s">
        <v>1094</v>
      </c>
      <c r="B36" s="2152">
        <v>6</v>
      </c>
      <c r="C36" s="1426">
        <v>4</v>
      </c>
      <c r="D36" s="2003"/>
      <c r="E36" s="1426"/>
      <c r="F36" s="1426"/>
      <c r="G36" s="1983">
        <f>SUM(C36:F36)</f>
        <v>4</v>
      </c>
      <c r="K36" s="139"/>
      <c r="L36" s="130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ht="17.100000000000001" customHeight="1" x14ac:dyDescent="0.2">
      <c r="A37" s="1443" t="s">
        <v>120</v>
      </c>
      <c r="B37" s="777"/>
      <c r="C37" s="26"/>
      <c r="D37" s="2002"/>
      <c r="E37" s="1579"/>
      <c r="F37" s="1578"/>
      <c r="G37" s="962"/>
      <c r="K37" s="139"/>
      <c r="L37" s="130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22" ht="17.100000000000001" customHeight="1" x14ac:dyDescent="0.2">
      <c r="A38" s="209" t="s">
        <v>1095</v>
      </c>
      <c r="B38" s="1440">
        <v>89</v>
      </c>
      <c r="C38" s="1425">
        <v>23</v>
      </c>
      <c r="D38" s="1987">
        <v>11</v>
      </c>
      <c r="E38" s="1982">
        <v>6</v>
      </c>
      <c r="F38" s="1425"/>
      <c r="G38" s="1983">
        <f>SUM(C38:F38)</f>
        <v>40</v>
      </c>
      <c r="K38" s="139"/>
      <c r="L38" s="130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7.100000000000001" customHeight="1" x14ac:dyDescent="0.2">
      <c r="A39" s="210" t="s">
        <v>1096</v>
      </c>
      <c r="B39" s="1440">
        <v>82</v>
      </c>
      <c r="C39" s="1425">
        <v>39</v>
      </c>
      <c r="D39" s="1987">
        <v>12</v>
      </c>
      <c r="E39" s="1982">
        <v>7</v>
      </c>
      <c r="F39" s="1425"/>
      <c r="G39" s="1983">
        <f>SUM(C39:F39)</f>
        <v>58</v>
      </c>
      <c r="K39" s="139"/>
      <c r="L39" s="130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7.100000000000001" customHeight="1" thickBot="1" x14ac:dyDescent="0.25">
      <c r="A40" s="2160" t="s">
        <v>945</v>
      </c>
      <c r="B40" s="2153">
        <v>22</v>
      </c>
      <c r="C40" s="1429">
        <v>7</v>
      </c>
      <c r="D40" s="2004">
        <v>1</v>
      </c>
      <c r="E40" s="2005">
        <v>2</v>
      </c>
      <c r="F40" s="1429"/>
      <c r="G40" s="2006">
        <f>SUM(C40:F40)</f>
        <v>10</v>
      </c>
      <c r="K40" s="139"/>
      <c r="L40" s="130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ht="18" customHeight="1" thickBot="1" x14ac:dyDescent="0.25">
      <c r="A41" s="1256" t="s">
        <v>1080</v>
      </c>
      <c r="B41" s="2146">
        <v>80</v>
      </c>
      <c r="C41" s="1553">
        <v>26</v>
      </c>
      <c r="D41" s="1993">
        <v>1</v>
      </c>
      <c r="E41" s="1980">
        <v>8</v>
      </c>
      <c r="F41" s="1553"/>
      <c r="G41" s="1981">
        <f>SUM(C41:F41)</f>
        <v>35</v>
      </c>
      <c r="K41" s="139"/>
      <c r="L41" s="130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:22" s="25" customFormat="1" ht="15" customHeight="1" thickBot="1" x14ac:dyDescent="0.25">
      <c r="A42" s="1320" t="s">
        <v>145</v>
      </c>
      <c r="B42" s="2154">
        <f t="shared" ref="B42:G42" si="3">SUM(B29:B41)</f>
        <v>470</v>
      </c>
      <c r="C42" s="2007">
        <f t="shared" si="3"/>
        <v>200</v>
      </c>
      <c r="D42" s="2007">
        <f t="shared" si="3"/>
        <v>33</v>
      </c>
      <c r="E42" s="2007">
        <f t="shared" si="3"/>
        <v>26</v>
      </c>
      <c r="F42" s="2007">
        <f t="shared" si="3"/>
        <v>1</v>
      </c>
      <c r="G42" s="2007">
        <f t="shared" si="3"/>
        <v>260</v>
      </c>
      <c r="H42" s="1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2" s="25" customFormat="1" ht="15" customHeight="1" thickBot="1" x14ac:dyDescent="0.25">
      <c r="A43" s="1976" t="s">
        <v>255</v>
      </c>
      <c r="B43" s="2143"/>
      <c r="C43" s="172"/>
      <c r="D43" s="172"/>
      <c r="E43" s="172"/>
      <c r="F43" s="1990"/>
      <c r="G43" s="1992"/>
      <c r="H43" s="1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1:22" ht="15" customHeight="1" thickBot="1" x14ac:dyDescent="0.25">
      <c r="A44" s="2159" t="s">
        <v>171</v>
      </c>
      <c r="B44" s="1440">
        <v>98</v>
      </c>
      <c r="C44" s="1425">
        <v>84</v>
      </c>
      <c r="D44" s="1987">
        <v>5</v>
      </c>
      <c r="E44" s="1982">
        <v>2</v>
      </c>
      <c r="F44" s="1425"/>
      <c r="G44" s="1983">
        <f t="shared" ref="G44:G56" si="4">SUM(C44:F44)</f>
        <v>91</v>
      </c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:22" ht="15" customHeight="1" x14ac:dyDescent="0.2">
      <c r="A45" s="2157" t="s">
        <v>173</v>
      </c>
      <c r="B45" s="2146">
        <v>69</v>
      </c>
      <c r="C45" s="1553">
        <v>47</v>
      </c>
      <c r="D45" s="1993">
        <v>4</v>
      </c>
      <c r="E45" s="1553">
        <v>7</v>
      </c>
      <c r="F45" s="1553">
        <v>2</v>
      </c>
      <c r="G45" s="1981">
        <f t="shared" si="4"/>
        <v>60</v>
      </c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:22" ht="15" customHeight="1" x14ac:dyDescent="0.2">
      <c r="A46" s="2157" t="s">
        <v>229</v>
      </c>
      <c r="B46" s="1440">
        <v>189</v>
      </c>
      <c r="C46" s="1425">
        <v>163</v>
      </c>
      <c r="D46" s="1987">
        <v>4</v>
      </c>
      <c r="E46" s="1982">
        <v>9</v>
      </c>
      <c r="F46" s="1425">
        <v>1</v>
      </c>
      <c r="G46" s="1983">
        <f t="shared" si="4"/>
        <v>177</v>
      </c>
      <c r="K46" s="139"/>
      <c r="L46" s="130"/>
      <c r="M46" s="139"/>
      <c r="N46" s="139"/>
    </row>
    <row r="47" spans="1:22" ht="15" customHeight="1" x14ac:dyDescent="0.2">
      <c r="A47" s="2157" t="s">
        <v>176</v>
      </c>
      <c r="B47" s="1440">
        <v>87</v>
      </c>
      <c r="C47" s="1425">
        <v>75</v>
      </c>
      <c r="D47" s="1987">
        <v>3</v>
      </c>
      <c r="E47" s="1982">
        <v>2</v>
      </c>
      <c r="F47" s="1425"/>
      <c r="G47" s="1983">
        <f t="shared" si="4"/>
        <v>80</v>
      </c>
      <c r="K47" s="139"/>
      <c r="L47" s="130"/>
      <c r="M47" s="139"/>
      <c r="N47" s="139"/>
    </row>
    <row r="48" spans="1:22" ht="15" customHeight="1" x14ac:dyDescent="0.2">
      <c r="A48" s="2157" t="s">
        <v>174</v>
      </c>
      <c r="B48" s="1440">
        <v>92</v>
      </c>
      <c r="C48" s="1425">
        <v>58</v>
      </c>
      <c r="D48" s="1987">
        <v>5</v>
      </c>
      <c r="E48" s="1982">
        <v>6</v>
      </c>
      <c r="F48" s="1425"/>
      <c r="G48" s="1983">
        <f t="shared" si="4"/>
        <v>69</v>
      </c>
      <c r="K48" s="139"/>
      <c r="L48" s="130"/>
      <c r="M48" s="139"/>
      <c r="N48" s="139"/>
    </row>
    <row r="49" spans="1:14" ht="15" customHeight="1" x14ac:dyDescent="0.2">
      <c r="A49" s="2157" t="s">
        <v>327</v>
      </c>
      <c r="B49" s="1440">
        <v>86</v>
      </c>
      <c r="C49" s="1425">
        <v>63</v>
      </c>
      <c r="D49" s="1987">
        <v>10</v>
      </c>
      <c r="E49" s="1982">
        <v>3</v>
      </c>
      <c r="F49" s="1425">
        <v>1</v>
      </c>
      <c r="G49" s="1983">
        <f t="shared" si="4"/>
        <v>77</v>
      </c>
      <c r="K49" s="139"/>
      <c r="L49" s="130"/>
      <c r="M49" s="139"/>
      <c r="N49" s="139"/>
    </row>
    <row r="50" spans="1:14" ht="15" customHeight="1" x14ac:dyDescent="0.2">
      <c r="A50" s="2157" t="s">
        <v>170</v>
      </c>
      <c r="B50" s="1440">
        <v>215</v>
      </c>
      <c r="C50" s="1425">
        <v>147</v>
      </c>
      <c r="D50" s="1987">
        <v>12</v>
      </c>
      <c r="E50" s="1982">
        <v>16</v>
      </c>
      <c r="F50" s="1425"/>
      <c r="G50" s="1983">
        <f t="shared" si="4"/>
        <v>175</v>
      </c>
      <c r="K50" s="139"/>
      <c r="L50" s="130"/>
      <c r="M50" s="139"/>
      <c r="N50" s="139"/>
    </row>
    <row r="51" spans="1:14" ht="15" customHeight="1" x14ac:dyDescent="0.2">
      <c r="A51" s="2157" t="s">
        <v>175</v>
      </c>
      <c r="B51" s="1440">
        <v>65</v>
      </c>
      <c r="C51" s="1425">
        <v>33</v>
      </c>
      <c r="D51" s="1987">
        <v>6</v>
      </c>
      <c r="E51" s="1982">
        <v>8</v>
      </c>
      <c r="F51" s="1425"/>
      <c r="G51" s="1983">
        <f t="shared" si="4"/>
        <v>47</v>
      </c>
      <c r="K51" s="139"/>
      <c r="L51" s="130"/>
      <c r="M51" s="139"/>
      <c r="N51" s="139"/>
    </row>
    <row r="52" spans="1:14" ht="15" customHeight="1" x14ac:dyDescent="0.2">
      <c r="A52" s="2157" t="s">
        <v>172</v>
      </c>
      <c r="B52" s="1440">
        <v>106</v>
      </c>
      <c r="C52" s="1425">
        <v>81</v>
      </c>
      <c r="D52" s="1987">
        <v>6</v>
      </c>
      <c r="E52" s="1982">
        <v>7</v>
      </c>
      <c r="F52" s="1425"/>
      <c r="G52" s="1983">
        <f t="shared" si="4"/>
        <v>94</v>
      </c>
      <c r="K52" s="139"/>
      <c r="L52" s="130"/>
      <c r="M52" s="139"/>
      <c r="N52" s="139"/>
    </row>
    <row r="53" spans="1:14" ht="15" customHeight="1" x14ac:dyDescent="0.2">
      <c r="A53" s="2157" t="s">
        <v>180</v>
      </c>
      <c r="B53" s="1440">
        <v>70</v>
      </c>
      <c r="C53" s="1425">
        <v>31</v>
      </c>
      <c r="D53" s="1987">
        <v>8</v>
      </c>
      <c r="E53" s="1982">
        <v>8</v>
      </c>
      <c r="F53" s="1425"/>
      <c r="G53" s="1983">
        <f t="shared" si="4"/>
        <v>47</v>
      </c>
      <c r="K53" s="139"/>
      <c r="L53" s="130"/>
      <c r="M53" s="139"/>
      <c r="N53" s="139"/>
    </row>
    <row r="54" spans="1:14" ht="15" customHeight="1" x14ac:dyDescent="0.2">
      <c r="A54" s="2157" t="s">
        <v>178</v>
      </c>
      <c r="B54" s="1440">
        <v>195</v>
      </c>
      <c r="C54" s="1425">
        <v>152</v>
      </c>
      <c r="D54" s="1987">
        <v>12</v>
      </c>
      <c r="E54" s="1982">
        <v>14</v>
      </c>
      <c r="F54" s="1425"/>
      <c r="G54" s="1983">
        <f t="shared" si="4"/>
        <v>178</v>
      </c>
      <c r="K54" s="139"/>
      <c r="L54" s="130"/>
      <c r="M54" s="139"/>
      <c r="N54" s="139"/>
    </row>
    <row r="55" spans="1:14" ht="15" customHeight="1" x14ac:dyDescent="0.2">
      <c r="A55" s="2157" t="s">
        <v>179</v>
      </c>
      <c r="B55" s="1440">
        <v>84</v>
      </c>
      <c r="C55" s="1425">
        <v>58</v>
      </c>
      <c r="D55" s="1987">
        <v>5</v>
      </c>
      <c r="E55" s="1982">
        <v>4</v>
      </c>
      <c r="F55" s="1425"/>
      <c r="G55" s="1983">
        <f t="shared" si="4"/>
        <v>67</v>
      </c>
      <c r="K55" s="139"/>
      <c r="L55" s="130"/>
      <c r="M55" s="139"/>
      <c r="N55" s="139"/>
    </row>
    <row r="56" spans="1:14" ht="15" customHeight="1" thickBot="1" x14ac:dyDescent="0.25">
      <c r="A56" s="2158" t="s">
        <v>242</v>
      </c>
      <c r="B56" s="2145">
        <v>61</v>
      </c>
      <c r="C56" s="1560">
        <v>28</v>
      </c>
      <c r="D56" s="1989">
        <v>5</v>
      </c>
      <c r="E56" s="1994">
        <v>6</v>
      </c>
      <c r="F56" s="1560"/>
      <c r="G56" s="1979">
        <f t="shared" si="4"/>
        <v>39</v>
      </c>
      <c r="K56" s="139"/>
      <c r="L56" s="130"/>
      <c r="M56" s="139"/>
      <c r="N56" s="139"/>
    </row>
    <row r="57" spans="1:14" s="25" customFormat="1" ht="15" customHeight="1" thickBot="1" x14ac:dyDescent="0.25">
      <c r="A57" s="1320" t="s">
        <v>145</v>
      </c>
      <c r="B57" s="2155">
        <f t="shared" ref="B57:G57" si="5">SUM(B44:B56)</f>
        <v>1417</v>
      </c>
      <c r="C57" s="169">
        <f t="shared" si="5"/>
        <v>1020</v>
      </c>
      <c r="D57" s="169">
        <f t="shared" si="5"/>
        <v>85</v>
      </c>
      <c r="E57" s="169">
        <f t="shared" si="5"/>
        <v>92</v>
      </c>
      <c r="F57" s="169">
        <f t="shared" si="5"/>
        <v>4</v>
      </c>
      <c r="G57" s="169">
        <f t="shared" si="5"/>
        <v>1201</v>
      </c>
      <c r="H57" s="1"/>
      <c r="K57" s="140"/>
      <c r="L57" s="130"/>
      <c r="M57" s="140"/>
      <c r="N57" s="140"/>
    </row>
    <row r="58" spans="1:14" s="25" customFormat="1" ht="15" customHeight="1" thickBot="1" x14ac:dyDescent="0.25">
      <c r="A58" s="1976" t="s">
        <v>355</v>
      </c>
      <c r="B58" s="2007">
        <v>3201</v>
      </c>
      <c r="C58" s="2007">
        <v>2050</v>
      </c>
      <c r="D58" s="2007">
        <v>199</v>
      </c>
      <c r="E58" s="2007">
        <v>220</v>
      </c>
      <c r="F58" s="2007">
        <v>14</v>
      </c>
      <c r="G58" s="2007">
        <v>2483</v>
      </c>
      <c r="H58" s="1"/>
      <c r="K58" s="140"/>
      <c r="L58" s="130"/>
      <c r="M58" s="140"/>
      <c r="N58" s="140"/>
    </row>
    <row r="59" spans="1:14" s="25" customFormat="1" ht="15" customHeight="1" x14ac:dyDescent="0.2">
      <c r="A59" s="2009"/>
      <c r="B59" s="1997"/>
      <c r="C59" s="1997"/>
      <c r="D59" s="1997"/>
      <c r="E59" s="1997"/>
      <c r="F59" s="1997"/>
      <c r="G59" s="1997"/>
      <c r="H59" s="1"/>
      <c r="K59" s="140"/>
      <c r="L59" s="130"/>
      <c r="M59" s="140"/>
      <c r="N59" s="140"/>
    </row>
    <row r="61" spans="1:14" ht="14.25" customHeight="1" x14ac:dyDescent="0.2">
      <c r="A61" s="2010" t="s">
        <v>949</v>
      </c>
      <c r="B61" s="1802"/>
    </row>
    <row r="62" spans="1:14" ht="14.25" customHeight="1" x14ac:dyDescent="0.2">
      <c r="A62" s="2010" t="s">
        <v>950</v>
      </c>
    </row>
  </sheetData>
  <mergeCells count="7">
    <mergeCell ref="A1:A2"/>
    <mergeCell ref="E1:E2"/>
    <mergeCell ref="F1:F2"/>
    <mergeCell ref="G1:G2"/>
    <mergeCell ref="B1:B2"/>
    <mergeCell ref="C1:C2"/>
    <mergeCell ref="D1:D2"/>
  </mergeCells>
  <phoneticPr fontId="0" type="noConversion"/>
  <printOptions horizontalCentered="1"/>
  <pageMargins left="0.59055118110236227" right="0.59055118110236227" top="0.59055118110236227" bottom="0.59055118110236227" header="0.19685039370078741" footer="0.27559055118110237"/>
  <pageSetup paperSize="9" scale="67" orientation="portrait" r:id="rId1"/>
  <headerFooter alignWithMargins="0">
    <oddHeader>&amp;C&amp;"Times New Roman,Kalın"&amp;12TEMEL İNGİLİZCE BÖLÜMÜ ÖĞRENCİLERİNİN BAŞARI DURUMU (2014-2015 EĞİTİM ÖĞRETİM YILI)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B050"/>
    <pageSetUpPr fitToPage="1"/>
  </sheetPr>
  <dimension ref="A1:B57"/>
  <sheetViews>
    <sheetView topLeftCell="A30" zoomScaleNormal="100" zoomScalePageLayoutView="80" workbookViewId="0">
      <selection activeCell="B57" sqref="B57"/>
    </sheetView>
  </sheetViews>
  <sheetFormatPr defaultColWidth="10.7109375" defaultRowHeight="12.75" x14ac:dyDescent="0.2"/>
  <cols>
    <col min="1" max="1" width="49.7109375" style="10" customWidth="1"/>
    <col min="2" max="2" width="51.140625" style="2" customWidth="1"/>
    <col min="3" max="16384" width="10.7109375" style="2"/>
  </cols>
  <sheetData>
    <row r="1" spans="1:2" s="8" customFormat="1" ht="9.9499999999999993" customHeight="1" x14ac:dyDescent="0.2">
      <c r="A1" s="2436"/>
      <c r="B1" s="2438" t="s">
        <v>182</v>
      </c>
    </row>
    <row r="2" spans="1:2" s="8" customFormat="1" ht="9.9499999999999993" customHeight="1" thickBot="1" x14ac:dyDescent="0.25">
      <c r="A2" s="2437"/>
      <c r="B2" s="2439"/>
    </row>
    <row r="3" spans="1:2" s="8" customFormat="1" ht="15" customHeight="1" thickBot="1" x14ac:dyDescent="0.25">
      <c r="A3" s="490" t="s">
        <v>305</v>
      </c>
      <c r="B3" s="408"/>
    </row>
    <row r="4" spans="1:2" ht="15" customHeight="1" x14ac:dyDescent="0.25">
      <c r="A4" s="498" t="s">
        <v>153</v>
      </c>
      <c r="B4" s="344">
        <v>5</v>
      </c>
    </row>
    <row r="5" spans="1:2" ht="15" customHeight="1" x14ac:dyDescent="0.25">
      <c r="A5" s="499" t="s">
        <v>150</v>
      </c>
      <c r="B5" s="338">
        <v>25</v>
      </c>
    </row>
    <row r="6" spans="1:2" ht="15" customHeight="1" thickBot="1" x14ac:dyDescent="0.3">
      <c r="A6" s="500" t="s">
        <v>152</v>
      </c>
      <c r="B6" s="351">
        <v>4</v>
      </c>
    </row>
    <row r="7" spans="1:2" s="8" customFormat="1" ht="15" customHeight="1" thickBot="1" x14ac:dyDescent="0.25">
      <c r="A7" s="501" t="s">
        <v>145</v>
      </c>
      <c r="B7" s="190">
        <f>SUM(B4:B6)</f>
        <v>34</v>
      </c>
    </row>
    <row r="8" spans="1:2" s="8" customFormat="1" ht="15" customHeight="1" thickBot="1" x14ac:dyDescent="0.25">
      <c r="A8" s="490" t="s">
        <v>481</v>
      </c>
      <c r="B8" s="220"/>
    </row>
    <row r="9" spans="1:2" ht="15" customHeight="1" x14ac:dyDescent="0.25">
      <c r="A9" s="498" t="s">
        <v>154</v>
      </c>
      <c r="B9" s="344">
        <v>16</v>
      </c>
    </row>
    <row r="10" spans="1:2" ht="15" customHeight="1" x14ac:dyDescent="0.25">
      <c r="A10" s="499" t="s">
        <v>159</v>
      </c>
      <c r="B10" s="338">
        <v>7</v>
      </c>
    </row>
    <row r="11" spans="1:2" ht="15" customHeight="1" x14ac:dyDescent="0.25">
      <c r="A11" s="499" t="s">
        <v>160</v>
      </c>
      <c r="B11" s="338">
        <v>19</v>
      </c>
    </row>
    <row r="12" spans="1:2" ht="15" customHeight="1" x14ac:dyDescent="0.25">
      <c r="A12" s="499" t="s">
        <v>163</v>
      </c>
      <c r="B12" s="338">
        <v>2</v>
      </c>
    </row>
    <row r="13" spans="1:2" ht="15" customHeight="1" x14ac:dyDescent="0.25">
      <c r="A13" s="499" t="s">
        <v>155</v>
      </c>
      <c r="B13" s="338">
        <v>7</v>
      </c>
    </row>
    <row r="14" spans="1:2" ht="15" customHeight="1" x14ac:dyDescent="0.25">
      <c r="A14" s="499" t="s">
        <v>158</v>
      </c>
      <c r="B14" s="338">
        <v>4</v>
      </c>
    </row>
    <row r="15" spans="1:2" ht="15" customHeight="1" x14ac:dyDescent="0.25">
      <c r="A15" s="499" t="s">
        <v>156</v>
      </c>
      <c r="B15" s="338">
        <v>17</v>
      </c>
    </row>
    <row r="16" spans="1:2" ht="15" customHeight="1" x14ac:dyDescent="0.25">
      <c r="A16" s="499" t="s">
        <v>161</v>
      </c>
      <c r="B16" s="338">
        <v>21</v>
      </c>
    </row>
    <row r="17" spans="1:2" ht="15" customHeight="1" x14ac:dyDescent="0.25">
      <c r="A17" s="499" t="s">
        <v>162</v>
      </c>
      <c r="B17" s="338">
        <v>14</v>
      </c>
    </row>
    <row r="18" spans="1:2" ht="15" customHeight="1" thickBot="1" x14ac:dyDescent="0.3">
      <c r="A18" s="500" t="s">
        <v>157</v>
      </c>
      <c r="B18" s="351">
        <v>2</v>
      </c>
    </row>
    <row r="19" spans="1:2" s="8" customFormat="1" ht="15" customHeight="1" thickBot="1" x14ac:dyDescent="0.25">
      <c r="A19" s="501" t="s">
        <v>145</v>
      </c>
      <c r="B19" s="190">
        <f>SUM(B9:B18)</f>
        <v>109</v>
      </c>
    </row>
    <row r="20" spans="1:2" s="8" customFormat="1" ht="15" customHeight="1" thickBot="1" x14ac:dyDescent="0.25">
      <c r="A20" s="490" t="s">
        <v>306</v>
      </c>
      <c r="B20" s="220"/>
    </row>
    <row r="21" spans="1:2" ht="15" customHeight="1" x14ac:dyDescent="0.2">
      <c r="A21" s="502" t="s">
        <v>165</v>
      </c>
      <c r="B21" s="503">
        <v>29</v>
      </c>
    </row>
    <row r="22" spans="1:2" ht="15" customHeight="1" x14ac:dyDescent="0.2">
      <c r="A22" s="504" t="s">
        <v>167</v>
      </c>
      <c r="B22" s="195">
        <v>23</v>
      </c>
    </row>
    <row r="23" spans="1:2" ht="15" customHeight="1" x14ac:dyDescent="0.25">
      <c r="A23" s="434" t="s">
        <v>424</v>
      </c>
      <c r="B23" s="195">
        <v>1</v>
      </c>
    </row>
    <row r="24" spans="1:2" ht="15" customHeight="1" x14ac:dyDescent="0.2">
      <c r="A24" s="504" t="s">
        <v>164</v>
      </c>
      <c r="B24" s="193">
        <v>18</v>
      </c>
    </row>
    <row r="25" spans="1:2" ht="15" customHeight="1" x14ac:dyDescent="0.2">
      <c r="A25" s="504" t="s">
        <v>166</v>
      </c>
      <c r="B25" s="193">
        <v>10</v>
      </c>
    </row>
    <row r="26" spans="1:2" ht="15" customHeight="1" thickBot="1" x14ac:dyDescent="0.3">
      <c r="A26" s="435" t="s">
        <v>512</v>
      </c>
      <c r="B26" s="193"/>
    </row>
    <row r="27" spans="1:2" s="8" customFormat="1" ht="15" customHeight="1" thickBot="1" x14ac:dyDescent="0.25">
      <c r="A27" s="501" t="s">
        <v>145</v>
      </c>
      <c r="B27" s="220">
        <f>SUM(B21:B26)</f>
        <v>81</v>
      </c>
    </row>
    <row r="28" spans="1:2" s="8" customFormat="1" ht="15" customHeight="1" thickBot="1" x14ac:dyDescent="0.25">
      <c r="A28" s="490" t="s">
        <v>307</v>
      </c>
      <c r="B28" s="220"/>
    </row>
    <row r="29" spans="1:2" s="8" customFormat="1" ht="15" customHeight="1" x14ac:dyDescent="0.25">
      <c r="A29" s="328" t="s">
        <v>450</v>
      </c>
      <c r="B29" s="505"/>
    </row>
    <row r="30" spans="1:2" s="9" customFormat="1" ht="18" customHeight="1" x14ac:dyDescent="0.35">
      <c r="A30" s="493" t="s">
        <v>11</v>
      </c>
      <c r="B30" s="193">
        <v>1</v>
      </c>
    </row>
    <row r="31" spans="1:2" s="9" customFormat="1" ht="15" customHeight="1" x14ac:dyDescent="0.25">
      <c r="A31" s="329" t="s">
        <v>119</v>
      </c>
      <c r="B31" s="193"/>
    </row>
    <row r="32" spans="1:2" s="9" customFormat="1" ht="18" customHeight="1" x14ac:dyDescent="0.35">
      <c r="A32" s="333" t="s">
        <v>696</v>
      </c>
      <c r="B32" s="193">
        <v>0</v>
      </c>
    </row>
    <row r="33" spans="1:2" ht="18" customHeight="1" x14ac:dyDescent="0.35">
      <c r="A33" s="333" t="s">
        <v>697</v>
      </c>
      <c r="B33" s="193">
        <v>0</v>
      </c>
    </row>
    <row r="34" spans="1:2" ht="15" customHeight="1" x14ac:dyDescent="0.25">
      <c r="A34" s="495" t="s">
        <v>120</v>
      </c>
      <c r="B34" s="193"/>
    </row>
    <row r="35" spans="1:2" ht="18" customHeight="1" x14ac:dyDescent="0.35">
      <c r="A35" s="494" t="s">
        <v>12</v>
      </c>
      <c r="B35" s="193">
        <v>0</v>
      </c>
    </row>
    <row r="36" spans="1:2" s="9" customFormat="1" ht="18" customHeight="1" x14ac:dyDescent="0.35">
      <c r="A36" s="496" t="s">
        <v>13</v>
      </c>
      <c r="B36" s="193">
        <v>0</v>
      </c>
    </row>
    <row r="37" spans="1:2" s="9" customFormat="1" ht="18" customHeight="1" x14ac:dyDescent="0.25">
      <c r="A37" s="983" t="s">
        <v>946</v>
      </c>
      <c r="B37" s="195">
        <v>1</v>
      </c>
    </row>
    <row r="38" spans="1:2" s="9" customFormat="1" ht="18" customHeight="1" thickBot="1" x14ac:dyDescent="0.4">
      <c r="A38" s="497" t="s">
        <v>732</v>
      </c>
      <c r="B38" s="192">
        <v>0</v>
      </c>
    </row>
    <row r="39" spans="1:2" ht="15" customHeight="1" thickBot="1" x14ac:dyDescent="0.25">
      <c r="A39" s="501" t="s">
        <v>145</v>
      </c>
      <c r="B39" s="191">
        <f>SUM(B30:B38)</f>
        <v>2</v>
      </c>
    </row>
    <row r="40" spans="1:2" ht="15" customHeight="1" thickBot="1" x14ac:dyDescent="0.25">
      <c r="A40" s="490" t="s">
        <v>255</v>
      </c>
      <c r="B40" s="506"/>
    </row>
    <row r="41" spans="1:2" ht="15" customHeight="1" x14ac:dyDescent="0.25">
      <c r="A41" s="507" t="s">
        <v>171</v>
      </c>
      <c r="B41" s="344">
        <v>50</v>
      </c>
    </row>
    <row r="42" spans="1:2" ht="15" customHeight="1" x14ac:dyDescent="0.25">
      <c r="A42" s="499" t="s">
        <v>173</v>
      </c>
      <c r="B42" s="338">
        <v>7</v>
      </c>
    </row>
    <row r="43" spans="1:2" ht="15" customHeight="1" x14ac:dyDescent="0.2">
      <c r="A43" s="499" t="s">
        <v>229</v>
      </c>
      <c r="B43" s="883">
        <v>98</v>
      </c>
    </row>
    <row r="44" spans="1:2" ht="15" customHeight="1" x14ac:dyDescent="0.2">
      <c r="A44" s="499" t="s">
        <v>224</v>
      </c>
      <c r="B44" s="883">
        <v>22</v>
      </c>
    </row>
    <row r="45" spans="1:2" ht="15" customHeight="1" x14ac:dyDescent="0.2">
      <c r="A45" s="499" t="s">
        <v>174</v>
      </c>
      <c r="B45" s="883">
        <v>3</v>
      </c>
    </row>
    <row r="46" spans="1:2" ht="15" customHeight="1" x14ac:dyDescent="0.2">
      <c r="A46" s="499" t="s">
        <v>327</v>
      </c>
      <c r="B46" s="883">
        <v>23</v>
      </c>
    </row>
    <row r="47" spans="1:2" ht="15" customHeight="1" x14ac:dyDescent="0.2">
      <c r="A47" s="499" t="s">
        <v>170</v>
      </c>
      <c r="B47" s="883">
        <v>37</v>
      </c>
    </row>
    <row r="48" spans="1:2" ht="15" customHeight="1" x14ac:dyDescent="0.2">
      <c r="A48" s="499" t="s">
        <v>175</v>
      </c>
      <c r="B48" s="883">
        <v>4</v>
      </c>
    </row>
    <row r="49" spans="1:2" ht="15" customHeight="1" x14ac:dyDescent="0.2">
      <c r="A49" s="499" t="s">
        <v>172</v>
      </c>
      <c r="B49" s="883">
        <v>26</v>
      </c>
    </row>
    <row r="50" spans="1:2" s="9" customFormat="1" ht="15" customHeight="1" x14ac:dyDescent="0.2">
      <c r="A50" s="499" t="s">
        <v>180</v>
      </c>
      <c r="B50" s="883">
        <v>10</v>
      </c>
    </row>
    <row r="51" spans="1:2" ht="15" customHeight="1" x14ac:dyDescent="0.2">
      <c r="A51" s="499" t="s">
        <v>178</v>
      </c>
      <c r="B51" s="883">
        <v>76</v>
      </c>
    </row>
    <row r="52" spans="1:2" ht="15" customHeight="1" x14ac:dyDescent="0.2">
      <c r="A52" s="499" t="s">
        <v>179</v>
      </c>
      <c r="B52" s="883">
        <v>10</v>
      </c>
    </row>
    <row r="53" spans="1:2" ht="15" customHeight="1" thickBot="1" x14ac:dyDescent="0.25">
      <c r="A53" s="508" t="s">
        <v>242</v>
      </c>
      <c r="B53" s="882">
        <v>9</v>
      </c>
    </row>
    <row r="54" spans="1:2" s="35" customFormat="1" ht="15" customHeight="1" thickBot="1" x14ac:dyDescent="0.25">
      <c r="A54" s="501" t="s">
        <v>145</v>
      </c>
      <c r="B54" s="190">
        <f>SUM(B41:B53)</f>
        <v>375</v>
      </c>
    </row>
    <row r="55" spans="1:2" s="35" customFormat="1" ht="15" customHeight="1" thickBot="1" x14ac:dyDescent="0.25">
      <c r="A55" s="490" t="s">
        <v>355</v>
      </c>
      <c r="B55" s="190">
        <v>601</v>
      </c>
    </row>
    <row r="56" spans="1:2" ht="15.75" x14ac:dyDescent="0.2">
      <c r="A56" s="510"/>
      <c r="B56" s="509"/>
    </row>
    <row r="57" spans="1:2" ht="15.75" x14ac:dyDescent="0.2">
      <c r="A57" s="1962" t="s">
        <v>947</v>
      </c>
      <c r="B57" s="509"/>
    </row>
  </sheetData>
  <mergeCells count="2">
    <mergeCell ref="A1:A2"/>
    <mergeCell ref="B1:B2"/>
  </mergeCells>
  <phoneticPr fontId="0" type="noConversion"/>
  <pageMargins left="0.59055118110236227" right="0.59055118110236227" top="0.78740157480314965" bottom="0.59055118110236227" header="0.23622047244094491" footer="0.27559055118110237"/>
  <pageSetup paperSize="9" scale="88" fitToWidth="0" orientation="portrait" r:id="rId1"/>
  <headerFooter alignWithMargins="0">
    <oddHeader>&amp;C&amp;"Times New Roman,Kalın"&amp;12ZORUNLU İNGİLİZCE DERSİNDEN (ENG 101) MUAF OLAN 
ÖĞRENCİ SAYISI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rgb="FF00B050"/>
  </sheetPr>
  <dimension ref="A1:V188"/>
  <sheetViews>
    <sheetView topLeftCell="B14" zoomScale="75" zoomScaleNormal="75" zoomScaleSheetLayoutView="100" zoomScalePageLayoutView="71" workbookViewId="0">
      <selection activeCell="T50" sqref="T50"/>
    </sheetView>
  </sheetViews>
  <sheetFormatPr defaultRowHeight="12.75" customHeight="1" x14ac:dyDescent="0.2"/>
  <cols>
    <col min="1" max="1" width="45" style="103" customWidth="1"/>
    <col min="2" max="2" width="10.140625" style="205" customWidth="1"/>
    <col min="3" max="3" width="6.7109375" style="205" bestFit="1" customWidth="1"/>
    <col min="4" max="4" width="9.7109375" style="205" bestFit="1" customWidth="1"/>
    <col min="5" max="6" width="6.7109375" style="205" bestFit="1" customWidth="1"/>
    <col min="7" max="7" width="7.28515625" style="205" customWidth="1"/>
    <col min="8" max="8" width="8.140625" style="205" bestFit="1" customWidth="1"/>
    <col min="9" max="9" width="5.28515625" style="104" bestFit="1" customWidth="1"/>
    <col min="10" max="10" width="5.42578125" style="36" customWidth="1"/>
    <col min="11" max="11" width="11.42578125" style="36" customWidth="1"/>
    <col min="12" max="12" width="13" style="36" customWidth="1"/>
    <col min="13" max="13" width="6" style="36" bestFit="1" customWidth="1"/>
    <col min="14" max="14" width="6.5703125" style="36" bestFit="1" customWidth="1"/>
    <col min="15" max="15" width="9" style="36" bestFit="1" customWidth="1"/>
    <col min="16" max="16" width="6.5703125" style="36" bestFit="1" customWidth="1"/>
    <col min="17" max="17" width="18.140625" style="36" customWidth="1"/>
    <col min="18" max="18" width="6.5703125" style="36" bestFit="1" customWidth="1"/>
    <col min="19" max="19" width="9.7109375" style="36" customWidth="1"/>
    <col min="20" max="20" width="9.85546875" style="36" customWidth="1"/>
    <col min="21" max="21" width="6.7109375" style="11" customWidth="1"/>
    <col min="22" max="16384" width="9.140625" style="11"/>
  </cols>
  <sheetData>
    <row r="1" spans="1:21" ht="20.100000000000001" customHeight="1" thickBot="1" x14ac:dyDescent="0.3">
      <c r="A1" s="2449"/>
      <c r="B1" s="2447" t="s">
        <v>411</v>
      </c>
      <c r="C1" s="2442" t="s">
        <v>303</v>
      </c>
      <c r="D1" s="2443"/>
      <c r="E1" s="2443"/>
      <c r="F1" s="2443"/>
      <c r="G1" s="2444"/>
      <c r="H1" s="985" t="s">
        <v>191</v>
      </c>
      <c r="I1" s="2447" t="s">
        <v>226</v>
      </c>
      <c r="J1" s="2445" t="s">
        <v>1142</v>
      </c>
      <c r="K1" s="2445"/>
      <c r="L1" s="2446"/>
      <c r="M1" s="2442" t="s">
        <v>296</v>
      </c>
      <c r="N1" s="2443"/>
      <c r="O1" s="2444"/>
      <c r="P1" s="2443" t="s">
        <v>440</v>
      </c>
      <c r="Q1" s="2444"/>
      <c r="R1" s="2442" t="s">
        <v>403</v>
      </c>
      <c r="S1" s="2443"/>
      <c r="T1" s="2444"/>
    </row>
    <row r="2" spans="1:21" ht="20.100000000000001" customHeight="1" thickBot="1" x14ac:dyDescent="0.3">
      <c r="A2" s="2450"/>
      <c r="B2" s="2448"/>
      <c r="C2" s="986" t="s">
        <v>405</v>
      </c>
      <c r="D2" s="987" t="s">
        <v>406</v>
      </c>
      <c r="E2" s="987" t="s">
        <v>407</v>
      </c>
      <c r="F2" s="987" t="s">
        <v>408</v>
      </c>
      <c r="G2" s="988" t="s">
        <v>409</v>
      </c>
      <c r="H2" s="989" t="s">
        <v>303</v>
      </c>
      <c r="I2" s="2448"/>
      <c r="J2" s="990" t="s">
        <v>410</v>
      </c>
      <c r="K2" s="987" t="s">
        <v>913</v>
      </c>
      <c r="L2" s="988" t="s">
        <v>914</v>
      </c>
      <c r="M2" s="986" t="s">
        <v>404</v>
      </c>
      <c r="N2" s="987" t="s">
        <v>410</v>
      </c>
      <c r="O2" s="988" t="s">
        <v>225</v>
      </c>
      <c r="P2" s="987" t="s">
        <v>410</v>
      </c>
      <c r="Q2" s="988" t="s">
        <v>421</v>
      </c>
      <c r="R2" s="986" t="s">
        <v>410</v>
      </c>
      <c r="S2" s="991" t="s">
        <v>1142</v>
      </c>
      <c r="T2" s="2161" t="s">
        <v>226</v>
      </c>
    </row>
    <row r="3" spans="1:21" s="253" customFormat="1" ht="15" customHeight="1" thickTop="1" thickBot="1" x14ac:dyDescent="0.3">
      <c r="A3" s="1918" t="s">
        <v>305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P3" s="1919"/>
      <c r="Q3" s="1919"/>
      <c r="R3" s="1919"/>
      <c r="S3" s="1919"/>
      <c r="T3" s="2162"/>
    </row>
    <row r="4" spans="1:21" ht="15" customHeight="1" thickTop="1" x14ac:dyDescent="0.25">
      <c r="A4" s="1908" t="s">
        <v>153</v>
      </c>
      <c r="B4" s="535">
        <v>46</v>
      </c>
      <c r="C4" s="535">
        <v>56</v>
      </c>
      <c r="D4" s="535">
        <v>52</v>
      </c>
      <c r="E4" s="535">
        <v>41</v>
      </c>
      <c r="F4" s="535">
        <v>60</v>
      </c>
      <c r="G4" s="535"/>
      <c r="H4" s="535">
        <f>SUM(C4:G4)</f>
        <v>209</v>
      </c>
      <c r="I4" s="535">
        <v>3</v>
      </c>
      <c r="J4" s="535">
        <v>1</v>
      </c>
      <c r="K4" s="535">
        <v>29</v>
      </c>
      <c r="L4" s="535"/>
      <c r="M4" s="535"/>
      <c r="N4" s="535"/>
      <c r="O4" s="535">
        <v>37</v>
      </c>
      <c r="P4" s="535"/>
      <c r="Q4" s="535">
        <v>3</v>
      </c>
      <c r="R4" s="535"/>
      <c r="S4" s="1914"/>
      <c r="T4" s="1915"/>
      <c r="U4" s="69"/>
    </row>
    <row r="5" spans="1:21" ht="15" customHeight="1" x14ac:dyDescent="0.25">
      <c r="A5" s="512" t="s">
        <v>150</v>
      </c>
      <c r="B5" s="334">
        <v>75</v>
      </c>
      <c r="C5" s="334">
        <v>106</v>
      </c>
      <c r="D5" s="334">
        <v>85</v>
      </c>
      <c r="E5" s="334">
        <v>88</v>
      </c>
      <c r="F5" s="334">
        <v>116</v>
      </c>
      <c r="G5" s="334"/>
      <c r="H5" s="334">
        <f>SUM(C5:G5)</f>
        <v>395</v>
      </c>
      <c r="I5" s="334">
        <v>22</v>
      </c>
      <c r="J5" s="334"/>
      <c r="K5" s="334">
        <v>72</v>
      </c>
      <c r="L5" s="334"/>
      <c r="M5" s="334"/>
      <c r="N5" s="334"/>
      <c r="O5" s="334">
        <v>46</v>
      </c>
      <c r="P5" s="334"/>
      <c r="Q5" s="334">
        <v>1</v>
      </c>
      <c r="R5" s="334"/>
      <c r="S5" s="609"/>
      <c r="T5" s="993"/>
      <c r="U5" s="69"/>
    </row>
    <row r="6" spans="1:21" ht="15" customHeight="1" x14ac:dyDescent="0.35">
      <c r="A6" s="283" t="s">
        <v>14</v>
      </c>
      <c r="B6" s="334"/>
      <c r="C6" s="334"/>
      <c r="D6" s="334"/>
      <c r="E6" s="334"/>
      <c r="F6" s="334"/>
      <c r="G6" s="334"/>
      <c r="H6" s="334"/>
      <c r="I6" s="334"/>
      <c r="J6" s="334">
        <v>1</v>
      </c>
      <c r="K6" s="334">
        <v>13</v>
      </c>
      <c r="L6" s="334"/>
      <c r="M6" s="334"/>
      <c r="N6" s="334"/>
      <c r="O6" s="334">
        <v>29</v>
      </c>
      <c r="P6" s="334"/>
      <c r="Q6" s="334"/>
      <c r="R6" s="334"/>
      <c r="S6" s="609"/>
      <c r="T6" s="993"/>
      <c r="U6" s="69"/>
    </row>
    <row r="7" spans="1:21" ht="15" customHeight="1" x14ac:dyDescent="0.35">
      <c r="A7" s="283" t="s">
        <v>923</v>
      </c>
      <c r="B7" s="334"/>
      <c r="C7" s="334"/>
      <c r="D7" s="334"/>
      <c r="E7" s="334"/>
      <c r="F7" s="334"/>
      <c r="G7" s="334"/>
      <c r="H7" s="334"/>
      <c r="I7" s="334">
        <v>3</v>
      </c>
      <c r="J7" s="334"/>
      <c r="K7" s="334">
        <v>62</v>
      </c>
      <c r="L7" s="334"/>
      <c r="M7" s="334"/>
      <c r="N7" s="334"/>
      <c r="O7" s="334">
        <v>29</v>
      </c>
      <c r="P7" s="334"/>
      <c r="Q7" s="334"/>
      <c r="R7" s="334"/>
      <c r="S7" s="609"/>
      <c r="T7" s="993"/>
      <c r="U7" s="69"/>
    </row>
    <row r="8" spans="1:21" ht="15" customHeight="1" x14ac:dyDescent="0.35">
      <c r="A8" s="283" t="s">
        <v>15</v>
      </c>
      <c r="B8" s="334"/>
      <c r="C8" s="334"/>
      <c r="D8" s="334"/>
      <c r="E8" s="334"/>
      <c r="F8" s="334"/>
      <c r="G8" s="334"/>
      <c r="H8" s="334"/>
      <c r="I8" s="334">
        <v>5</v>
      </c>
      <c r="J8" s="334">
        <v>3</v>
      </c>
      <c r="K8" s="334">
        <v>41</v>
      </c>
      <c r="L8" s="334"/>
      <c r="M8" s="334"/>
      <c r="N8" s="334"/>
      <c r="O8" s="334">
        <v>24</v>
      </c>
      <c r="P8" s="334"/>
      <c r="Q8" s="334"/>
      <c r="R8" s="334"/>
      <c r="S8" s="609"/>
      <c r="T8" s="993"/>
      <c r="U8" s="69"/>
    </row>
    <row r="9" spans="1:21" ht="15" customHeight="1" x14ac:dyDescent="0.25">
      <c r="A9" s="512" t="s">
        <v>152</v>
      </c>
      <c r="B9" s="334">
        <v>77</v>
      </c>
      <c r="C9" s="334">
        <v>57</v>
      </c>
      <c r="D9" s="334">
        <v>53</v>
      </c>
      <c r="E9" s="334">
        <v>58</v>
      </c>
      <c r="F9" s="334">
        <v>60</v>
      </c>
      <c r="G9" s="334"/>
      <c r="H9" s="334">
        <f>SUM(C9:G9)</f>
        <v>228</v>
      </c>
      <c r="I9" s="334">
        <v>7</v>
      </c>
      <c r="J9" s="334"/>
      <c r="K9" s="334"/>
      <c r="L9" s="334"/>
      <c r="M9" s="334"/>
      <c r="N9" s="334"/>
      <c r="O9" s="334">
        <v>42</v>
      </c>
      <c r="P9" s="334"/>
      <c r="Q9" s="334">
        <v>1</v>
      </c>
      <c r="R9" s="334"/>
      <c r="S9" s="609"/>
      <c r="T9" s="993"/>
      <c r="U9" s="69"/>
    </row>
    <row r="10" spans="1:21" ht="15" customHeight="1" x14ac:dyDescent="0.35">
      <c r="A10" s="283" t="s">
        <v>18</v>
      </c>
      <c r="B10" s="334"/>
      <c r="C10" s="334"/>
      <c r="D10" s="334"/>
      <c r="E10" s="334"/>
      <c r="F10" s="334"/>
      <c r="G10" s="334"/>
      <c r="H10" s="334"/>
      <c r="I10" s="334">
        <v>1</v>
      </c>
      <c r="J10" s="334"/>
      <c r="K10" s="334">
        <v>21</v>
      </c>
      <c r="L10" s="334"/>
      <c r="M10" s="334"/>
      <c r="N10" s="334"/>
      <c r="O10" s="334"/>
      <c r="P10" s="334"/>
      <c r="Q10" s="334"/>
      <c r="R10" s="334"/>
      <c r="S10" s="609"/>
      <c r="T10" s="993"/>
      <c r="U10" s="69"/>
    </row>
    <row r="11" spans="1:21" ht="15" customHeight="1" x14ac:dyDescent="0.35">
      <c r="A11" s="283" t="s">
        <v>16</v>
      </c>
      <c r="B11" s="334"/>
      <c r="C11" s="334"/>
      <c r="D11" s="334"/>
      <c r="E11" s="334"/>
      <c r="F11" s="334"/>
      <c r="G11" s="334"/>
      <c r="H11" s="334"/>
      <c r="I11" s="334">
        <v>1</v>
      </c>
      <c r="J11" s="334">
        <v>1</v>
      </c>
      <c r="K11" s="334">
        <v>22</v>
      </c>
      <c r="L11" s="334"/>
      <c r="M11" s="334"/>
      <c r="N11" s="334"/>
      <c r="O11" s="334"/>
      <c r="P11" s="334"/>
      <c r="Q11" s="334"/>
      <c r="R11" s="334"/>
      <c r="S11" s="609"/>
      <c r="T11" s="993"/>
      <c r="U11" s="69"/>
    </row>
    <row r="12" spans="1:21" ht="17.100000000000001" customHeight="1" thickBot="1" x14ac:dyDescent="0.4">
      <c r="A12" s="889" t="s">
        <v>17</v>
      </c>
      <c r="B12" s="996"/>
      <c r="C12" s="996"/>
      <c r="D12" s="996"/>
      <c r="E12" s="996"/>
      <c r="F12" s="996"/>
      <c r="G12" s="996"/>
      <c r="H12" s="996"/>
      <c r="I12" s="996"/>
      <c r="J12" s="996">
        <v>1</v>
      </c>
      <c r="K12" s="996">
        <v>52</v>
      </c>
      <c r="L12" s="996"/>
      <c r="M12" s="996"/>
      <c r="N12" s="996"/>
      <c r="O12" s="996"/>
      <c r="P12" s="996"/>
      <c r="Q12" s="996"/>
      <c r="R12" s="996"/>
      <c r="S12" s="1912"/>
      <c r="T12" s="1913"/>
      <c r="U12" s="69"/>
    </row>
    <row r="13" spans="1:21" s="1917" customFormat="1" ht="15" customHeight="1" thickBot="1" x14ac:dyDescent="0.3">
      <c r="A13" s="379" t="s">
        <v>145</v>
      </c>
      <c r="B13" s="524">
        <v>198</v>
      </c>
      <c r="C13" s="524">
        <v>219</v>
      </c>
      <c r="D13" s="524">
        <v>190</v>
      </c>
      <c r="E13" s="524">
        <v>187</v>
      </c>
      <c r="F13" s="524">
        <v>236</v>
      </c>
      <c r="G13" s="524"/>
      <c r="H13" s="524">
        <f>SUM(H4:H12)</f>
        <v>832</v>
      </c>
      <c r="I13" s="524">
        <v>42</v>
      </c>
      <c r="J13" s="524">
        <v>7</v>
      </c>
      <c r="K13" s="524">
        <v>312</v>
      </c>
      <c r="L13" s="524"/>
      <c r="M13" s="524"/>
      <c r="N13" s="524"/>
      <c r="O13" s="524">
        <v>207</v>
      </c>
      <c r="P13" s="524"/>
      <c r="Q13" s="524">
        <v>5</v>
      </c>
      <c r="R13" s="524"/>
      <c r="S13" s="524"/>
      <c r="T13" s="524"/>
      <c r="U13" s="1916"/>
    </row>
    <row r="14" spans="1:21" s="1917" customFormat="1" ht="15" customHeight="1" thickBot="1" x14ac:dyDescent="0.3">
      <c r="A14" s="379" t="s">
        <v>481</v>
      </c>
      <c r="B14" s="524"/>
      <c r="C14" s="524"/>
      <c r="D14" s="524"/>
      <c r="E14" s="524"/>
      <c r="F14" s="524"/>
      <c r="G14" s="524"/>
      <c r="H14" s="524"/>
      <c r="I14" s="524"/>
      <c r="J14" s="891"/>
      <c r="K14" s="524"/>
      <c r="L14" s="524"/>
      <c r="M14" s="891"/>
      <c r="N14" s="524"/>
      <c r="O14" s="524"/>
      <c r="P14" s="524"/>
      <c r="Q14" s="524"/>
      <c r="R14" s="524"/>
      <c r="S14" s="524"/>
      <c r="T14" s="524"/>
      <c r="U14" s="1916"/>
    </row>
    <row r="15" spans="1:21" s="34" customFormat="1" ht="15" customHeight="1" x14ac:dyDescent="0.25">
      <c r="A15" s="890" t="s">
        <v>103</v>
      </c>
      <c r="B15" s="535">
        <v>44</v>
      </c>
      <c r="C15" s="535">
        <v>76</v>
      </c>
      <c r="D15" s="535">
        <v>55</v>
      </c>
      <c r="E15" s="535">
        <v>31</v>
      </c>
      <c r="F15" s="535">
        <v>54</v>
      </c>
      <c r="G15" s="535"/>
      <c r="H15" s="535">
        <f t="shared" ref="H15:H22" si="0">SUM(C15:G15)</f>
        <v>216</v>
      </c>
      <c r="I15" s="535">
        <v>5</v>
      </c>
      <c r="J15" s="535"/>
      <c r="K15" s="535">
        <v>45</v>
      </c>
      <c r="L15" s="535"/>
      <c r="M15" s="535"/>
      <c r="N15" s="535"/>
      <c r="O15" s="535">
        <v>66</v>
      </c>
      <c r="P15" s="535"/>
      <c r="Q15" s="535"/>
      <c r="R15" s="535"/>
      <c r="S15" s="1914"/>
      <c r="T15" s="1915"/>
      <c r="U15" s="69"/>
    </row>
    <row r="16" spans="1:21" ht="15" customHeight="1" x14ac:dyDescent="0.25">
      <c r="A16" s="358" t="s">
        <v>156</v>
      </c>
      <c r="B16" s="334">
        <v>36</v>
      </c>
      <c r="C16" s="334">
        <v>40</v>
      </c>
      <c r="D16" s="334">
        <v>39</v>
      </c>
      <c r="E16" s="334">
        <v>31</v>
      </c>
      <c r="F16" s="334">
        <v>37</v>
      </c>
      <c r="G16" s="334"/>
      <c r="H16" s="334">
        <f t="shared" si="0"/>
        <v>147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609"/>
      <c r="T16" s="993"/>
      <c r="U16" s="69"/>
    </row>
    <row r="17" spans="1:21" ht="15" customHeight="1" x14ac:dyDescent="0.25">
      <c r="A17" s="358" t="s">
        <v>159</v>
      </c>
      <c r="B17" s="334">
        <v>54</v>
      </c>
      <c r="C17" s="334">
        <v>45</v>
      </c>
      <c r="D17" s="334">
        <v>38</v>
      </c>
      <c r="E17" s="334">
        <v>29</v>
      </c>
      <c r="F17" s="334">
        <v>40</v>
      </c>
      <c r="G17" s="334"/>
      <c r="H17" s="334">
        <f t="shared" si="0"/>
        <v>152</v>
      </c>
      <c r="I17" s="334">
        <v>4</v>
      </c>
      <c r="J17" s="334">
        <v>1</v>
      </c>
      <c r="K17" s="334">
        <v>64</v>
      </c>
      <c r="L17" s="334"/>
      <c r="M17" s="334"/>
      <c r="N17" s="334">
        <v>1</v>
      </c>
      <c r="O17" s="334">
        <v>53</v>
      </c>
      <c r="P17" s="334"/>
      <c r="Q17" s="334"/>
      <c r="R17" s="334"/>
      <c r="S17" s="609"/>
      <c r="T17" s="993"/>
      <c r="U17" s="69"/>
    </row>
    <row r="18" spans="1:21" ht="15" customHeight="1" x14ac:dyDescent="0.25">
      <c r="A18" s="358" t="s">
        <v>160</v>
      </c>
      <c r="B18" s="334">
        <v>80</v>
      </c>
      <c r="C18" s="334">
        <v>148</v>
      </c>
      <c r="D18" s="334">
        <v>96</v>
      </c>
      <c r="E18" s="334">
        <v>70</v>
      </c>
      <c r="F18" s="334">
        <v>113</v>
      </c>
      <c r="G18" s="334"/>
      <c r="H18" s="334">
        <f t="shared" si="0"/>
        <v>427</v>
      </c>
      <c r="I18" s="334">
        <v>24</v>
      </c>
      <c r="J18" s="334">
        <v>4</v>
      </c>
      <c r="K18" s="334">
        <v>66</v>
      </c>
      <c r="L18" s="334"/>
      <c r="M18" s="334"/>
      <c r="N18" s="334">
        <v>1</v>
      </c>
      <c r="O18" s="334">
        <v>67</v>
      </c>
      <c r="P18" s="334"/>
      <c r="Q18" s="334">
        <v>9</v>
      </c>
      <c r="R18" s="334"/>
      <c r="S18" s="609"/>
      <c r="T18" s="993"/>
      <c r="U18" s="69"/>
    </row>
    <row r="19" spans="1:21" ht="15" customHeight="1" x14ac:dyDescent="0.25">
      <c r="A19" s="358" t="s">
        <v>163</v>
      </c>
      <c r="B19" s="334">
        <v>61</v>
      </c>
      <c r="C19" s="334">
        <v>63</v>
      </c>
      <c r="D19" s="334">
        <v>51</v>
      </c>
      <c r="E19" s="334">
        <v>50</v>
      </c>
      <c r="F19" s="334">
        <v>51</v>
      </c>
      <c r="G19" s="334"/>
      <c r="H19" s="334">
        <f t="shared" si="0"/>
        <v>215</v>
      </c>
      <c r="I19" s="334"/>
      <c r="J19" s="334">
        <v>5</v>
      </c>
      <c r="K19" s="334">
        <v>25</v>
      </c>
      <c r="L19" s="334"/>
      <c r="M19" s="334"/>
      <c r="N19" s="334">
        <v>1</v>
      </c>
      <c r="O19" s="334">
        <v>14</v>
      </c>
      <c r="P19" s="334"/>
      <c r="Q19" s="334"/>
      <c r="R19" s="334"/>
      <c r="S19" s="609"/>
      <c r="T19" s="993"/>
      <c r="U19" s="69"/>
    </row>
    <row r="20" spans="1:21" ht="15" customHeight="1" x14ac:dyDescent="0.25">
      <c r="A20" s="358" t="s">
        <v>155</v>
      </c>
      <c r="B20" s="334">
        <v>63</v>
      </c>
      <c r="C20" s="334">
        <v>123</v>
      </c>
      <c r="D20" s="334">
        <v>48</v>
      </c>
      <c r="E20" s="334">
        <v>56</v>
      </c>
      <c r="F20" s="334">
        <v>79</v>
      </c>
      <c r="G20" s="334"/>
      <c r="H20" s="334">
        <f t="shared" si="0"/>
        <v>306</v>
      </c>
      <c r="I20" s="334">
        <v>2</v>
      </c>
      <c r="J20" s="334"/>
      <c r="K20" s="334">
        <v>59</v>
      </c>
      <c r="L20" s="334"/>
      <c r="M20" s="334"/>
      <c r="N20" s="334">
        <v>1</v>
      </c>
      <c r="O20" s="334">
        <v>32</v>
      </c>
      <c r="P20" s="334"/>
      <c r="Q20" s="334">
        <v>9</v>
      </c>
      <c r="R20" s="334"/>
      <c r="S20" s="609"/>
      <c r="T20" s="993"/>
      <c r="U20" s="69"/>
    </row>
    <row r="21" spans="1:21" ht="15" customHeight="1" x14ac:dyDescent="0.25">
      <c r="A21" s="358" t="s">
        <v>158</v>
      </c>
      <c r="B21" s="334">
        <v>93</v>
      </c>
      <c r="C21" s="334">
        <v>103</v>
      </c>
      <c r="D21" s="334">
        <v>89</v>
      </c>
      <c r="E21" s="334">
        <v>60</v>
      </c>
      <c r="F21" s="334">
        <v>91</v>
      </c>
      <c r="G21" s="334"/>
      <c r="H21" s="334">
        <f t="shared" si="0"/>
        <v>343</v>
      </c>
      <c r="I21" s="334">
        <v>11</v>
      </c>
      <c r="J21" s="334"/>
      <c r="K21" s="334"/>
      <c r="L21" s="334"/>
      <c r="M21" s="334"/>
      <c r="N21" s="334">
        <v>1</v>
      </c>
      <c r="O21" s="334">
        <v>28</v>
      </c>
      <c r="P21" s="334">
        <v>1</v>
      </c>
      <c r="Q21" s="334">
        <v>42</v>
      </c>
      <c r="R21" s="334"/>
      <c r="S21" s="609"/>
      <c r="T21" s="993"/>
      <c r="U21" s="69"/>
    </row>
    <row r="22" spans="1:21" ht="15" customHeight="1" x14ac:dyDescent="0.25">
      <c r="A22" s="358" t="s">
        <v>161</v>
      </c>
      <c r="B22" s="334">
        <v>63</v>
      </c>
      <c r="C22" s="334">
        <v>71</v>
      </c>
      <c r="D22" s="334">
        <v>77</v>
      </c>
      <c r="E22" s="334">
        <v>62</v>
      </c>
      <c r="F22" s="334">
        <v>78</v>
      </c>
      <c r="G22" s="334"/>
      <c r="H22" s="334">
        <f t="shared" si="0"/>
        <v>288</v>
      </c>
      <c r="I22" s="334">
        <v>29</v>
      </c>
      <c r="J22" s="334"/>
      <c r="K22" s="334">
        <v>77</v>
      </c>
      <c r="L22" s="334"/>
      <c r="M22" s="334"/>
      <c r="N22" s="334"/>
      <c r="O22" s="334">
        <v>77</v>
      </c>
      <c r="P22" s="334"/>
      <c r="Q22" s="334">
        <v>22</v>
      </c>
      <c r="R22" s="334"/>
      <c r="S22" s="609"/>
      <c r="T22" s="993"/>
      <c r="U22" s="69"/>
    </row>
    <row r="23" spans="1:21" ht="17.100000000000001" customHeight="1" x14ac:dyDescent="0.35">
      <c r="A23" s="262" t="s">
        <v>19</v>
      </c>
      <c r="B23" s="334"/>
      <c r="C23" s="334"/>
      <c r="D23" s="334"/>
      <c r="E23" s="334"/>
      <c r="F23" s="334"/>
      <c r="G23" s="334"/>
      <c r="H23" s="334"/>
      <c r="I23" s="334"/>
      <c r="J23" s="334">
        <v>1</v>
      </c>
      <c r="K23" s="334"/>
      <c r="L23" s="334">
        <v>3</v>
      </c>
      <c r="M23" s="334"/>
      <c r="N23" s="334"/>
      <c r="O23" s="334"/>
      <c r="P23" s="334"/>
      <c r="Q23" s="334"/>
      <c r="R23" s="334"/>
      <c r="S23" s="609"/>
      <c r="T23" s="993"/>
      <c r="U23" s="69"/>
    </row>
    <row r="24" spans="1:21" ht="15" customHeight="1" x14ac:dyDescent="0.25">
      <c r="A24" s="358" t="s">
        <v>162</v>
      </c>
      <c r="B24" s="334">
        <v>75</v>
      </c>
      <c r="C24" s="334">
        <v>98</v>
      </c>
      <c r="D24" s="334">
        <v>76</v>
      </c>
      <c r="E24" s="334">
        <v>74</v>
      </c>
      <c r="F24" s="334">
        <v>66</v>
      </c>
      <c r="G24" s="334"/>
      <c r="H24" s="334">
        <f>SUM(C24:G24)</f>
        <v>314</v>
      </c>
      <c r="I24" s="334">
        <v>17</v>
      </c>
      <c r="J24" s="334">
        <v>6</v>
      </c>
      <c r="K24" s="334">
        <v>46</v>
      </c>
      <c r="L24" s="334"/>
      <c r="M24" s="334"/>
      <c r="N24" s="334"/>
      <c r="O24" s="334">
        <v>118</v>
      </c>
      <c r="P24" s="334"/>
      <c r="Q24" s="334">
        <v>2</v>
      </c>
      <c r="R24" s="334"/>
      <c r="S24" s="609"/>
      <c r="T24" s="993"/>
      <c r="U24" s="69"/>
    </row>
    <row r="25" spans="1:21" ht="15" customHeight="1" x14ac:dyDescent="0.35">
      <c r="A25" s="262" t="s">
        <v>21</v>
      </c>
      <c r="B25" s="334"/>
      <c r="C25" s="334"/>
      <c r="D25" s="334"/>
      <c r="E25" s="334"/>
      <c r="F25" s="334"/>
      <c r="G25" s="334"/>
      <c r="H25" s="334"/>
      <c r="I25" s="334">
        <v>2</v>
      </c>
      <c r="J25" s="334"/>
      <c r="K25" s="334">
        <v>8</v>
      </c>
      <c r="L25" s="334"/>
      <c r="M25" s="334"/>
      <c r="N25" s="334"/>
      <c r="O25" s="334"/>
      <c r="P25" s="334"/>
      <c r="Q25" s="334"/>
      <c r="R25" s="334"/>
      <c r="S25" s="609"/>
      <c r="T25" s="993"/>
      <c r="U25" s="69"/>
    </row>
    <row r="26" spans="1:21" ht="15" customHeight="1" thickBot="1" x14ac:dyDescent="0.3">
      <c r="A26" s="1911" t="s">
        <v>157</v>
      </c>
      <c r="B26" s="996">
        <v>60</v>
      </c>
      <c r="C26" s="996">
        <v>39</v>
      </c>
      <c r="D26" s="996">
        <v>35</v>
      </c>
      <c r="E26" s="996">
        <v>35</v>
      </c>
      <c r="F26" s="996">
        <v>42</v>
      </c>
      <c r="G26" s="996"/>
      <c r="H26" s="996">
        <f>SUM(C26:G26)</f>
        <v>151</v>
      </c>
      <c r="I26" s="996">
        <v>1</v>
      </c>
      <c r="J26" s="996">
        <v>5</v>
      </c>
      <c r="K26" s="996">
        <v>7</v>
      </c>
      <c r="L26" s="996"/>
      <c r="M26" s="996"/>
      <c r="N26" s="996">
        <v>2</v>
      </c>
      <c r="O26" s="996">
        <v>24</v>
      </c>
      <c r="P26" s="996"/>
      <c r="Q26" s="996">
        <v>1</v>
      </c>
      <c r="R26" s="996"/>
      <c r="S26" s="1912"/>
      <c r="T26" s="1913"/>
      <c r="U26" s="69"/>
    </row>
    <row r="27" spans="1:21" s="253" customFormat="1" ht="15" customHeight="1" thickBot="1" x14ac:dyDescent="0.3">
      <c r="A27" s="992" t="s">
        <v>145</v>
      </c>
      <c r="B27" s="524">
        <v>629</v>
      </c>
      <c r="C27" s="524">
        <v>806</v>
      </c>
      <c r="D27" s="524">
        <v>604</v>
      </c>
      <c r="E27" s="524">
        <v>498</v>
      </c>
      <c r="F27" s="524">
        <v>651</v>
      </c>
      <c r="G27" s="524"/>
      <c r="H27" s="524">
        <f>SUM(H15:H26)</f>
        <v>2559</v>
      </c>
      <c r="I27" s="524">
        <v>95</v>
      </c>
      <c r="J27" s="524">
        <v>22</v>
      </c>
      <c r="K27" s="524">
        <v>397</v>
      </c>
      <c r="L27" s="524">
        <v>3</v>
      </c>
      <c r="M27" s="524"/>
      <c r="N27" s="524">
        <v>7</v>
      </c>
      <c r="O27" s="524">
        <v>479</v>
      </c>
      <c r="P27" s="524">
        <v>1</v>
      </c>
      <c r="Q27" s="524">
        <v>85</v>
      </c>
      <c r="R27" s="524"/>
      <c r="S27" s="524"/>
      <c r="T27" s="524"/>
    </row>
    <row r="28" spans="1:21" s="253" customFormat="1" ht="15" customHeight="1" thickBot="1" x14ac:dyDescent="0.3">
      <c r="A28" s="992" t="s">
        <v>306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</row>
    <row r="29" spans="1:21" ht="15" customHeight="1" x14ac:dyDescent="0.25">
      <c r="A29" s="1908" t="s">
        <v>165</v>
      </c>
      <c r="B29" s="535">
        <v>116</v>
      </c>
      <c r="C29" s="535">
        <v>156</v>
      </c>
      <c r="D29" s="535">
        <v>140</v>
      </c>
      <c r="E29" s="535">
        <v>112</v>
      </c>
      <c r="F29" s="535">
        <v>139</v>
      </c>
      <c r="G29" s="535"/>
      <c r="H29" s="535">
        <f>SUM(C29:G29)</f>
        <v>547</v>
      </c>
      <c r="I29" s="535">
        <v>8</v>
      </c>
      <c r="J29" s="535">
        <v>4</v>
      </c>
      <c r="K29" s="535">
        <v>72</v>
      </c>
      <c r="L29" s="535">
        <v>2</v>
      </c>
      <c r="M29" s="535"/>
      <c r="N29" s="535"/>
      <c r="O29" s="535">
        <v>71</v>
      </c>
      <c r="P29" s="535"/>
      <c r="Q29" s="535">
        <v>6</v>
      </c>
      <c r="R29" s="535"/>
      <c r="S29" s="535"/>
      <c r="T29" s="2170"/>
      <c r="U29" s="69"/>
    </row>
    <row r="30" spans="1:21" ht="15" customHeight="1" x14ac:dyDescent="0.25">
      <c r="A30" s="512" t="s">
        <v>443</v>
      </c>
      <c r="B30" s="334">
        <v>117</v>
      </c>
      <c r="C30" s="334">
        <v>151</v>
      </c>
      <c r="D30" s="334">
        <v>114</v>
      </c>
      <c r="E30" s="334">
        <v>113</v>
      </c>
      <c r="F30" s="334">
        <v>129</v>
      </c>
      <c r="G30" s="334"/>
      <c r="H30" s="334">
        <f>SUM(C30:G30)</f>
        <v>507</v>
      </c>
      <c r="I30" s="334">
        <v>15</v>
      </c>
      <c r="J30" s="334"/>
      <c r="K30" s="334">
        <v>54</v>
      </c>
      <c r="L30" s="334">
        <v>16</v>
      </c>
      <c r="M30" s="334"/>
      <c r="N30" s="334"/>
      <c r="O30" s="334">
        <v>10</v>
      </c>
      <c r="P30" s="334"/>
      <c r="Q30" s="334">
        <v>13</v>
      </c>
      <c r="R30" s="334"/>
      <c r="S30" s="334"/>
      <c r="T30" s="2165"/>
      <c r="U30" s="69"/>
    </row>
    <row r="31" spans="1:21" ht="15" customHeight="1" x14ac:dyDescent="0.25">
      <c r="A31" s="994" t="s">
        <v>424</v>
      </c>
      <c r="B31" s="334">
        <v>15</v>
      </c>
      <c r="C31" s="334">
        <v>29</v>
      </c>
      <c r="D31" s="334">
        <v>16</v>
      </c>
      <c r="E31" s="334">
        <v>27</v>
      </c>
      <c r="F31" s="334">
        <v>32</v>
      </c>
      <c r="G31" s="334"/>
      <c r="H31" s="334">
        <f>SUM(C31:G31)</f>
        <v>104</v>
      </c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2165"/>
      <c r="U31" s="69"/>
    </row>
    <row r="32" spans="1:21" ht="17.100000000000001" customHeight="1" x14ac:dyDescent="0.35">
      <c r="A32" s="283" t="s">
        <v>22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>
        <v>63</v>
      </c>
      <c r="T32" s="2165"/>
      <c r="U32" s="69"/>
    </row>
    <row r="33" spans="1:21" ht="15" customHeight="1" x14ac:dyDescent="0.25">
      <c r="A33" s="512" t="s">
        <v>181</v>
      </c>
      <c r="B33" s="334">
        <v>122</v>
      </c>
      <c r="C33" s="334">
        <v>130</v>
      </c>
      <c r="D33" s="334">
        <v>116</v>
      </c>
      <c r="E33" s="334">
        <v>98</v>
      </c>
      <c r="F33" s="334">
        <v>106</v>
      </c>
      <c r="G33" s="334">
        <v>1</v>
      </c>
      <c r="H33" s="334">
        <f>SUM(C33:G33)</f>
        <v>451</v>
      </c>
      <c r="I33" s="334">
        <v>17</v>
      </c>
      <c r="J33" s="334"/>
      <c r="K33" s="334">
        <v>56</v>
      </c>
      <c r="L33" s="334">
        <v>1</v>
      </c>
      <c r="M33" s="334"/>
      <c r="N33" s="334">
        <v>2</v>
      </c>
      <c r="O33" s="334">
        <v>71</v>
      </c>
      <c r="P33" s="334"/>
      <c r="Q33" s="334"/>
      <c r="R33" s="334"/>
      <c r="S33" s="334"/>
      <c r="T33" s="2165"/>
      <c r="U33" s="69"/>
    </row>
    <row r="34" spans="1:21" ht="15" customHeight="1" thickBot="1" x14ac:dyDescent="0.3">
      <c r="A34" s="512" t="s">
        <v>419</v>
      </c>
      <c r="B34" s="334">
        <v>71</v>
      </c>
      <c r="C34" s="334">
        <v>94</v>
      </c>
      <c r="D34" s="334">
        <v>87</v>
      </c>
      <c r="E34" s="334">
        <v>82</v>
      </c>
      <c r="F34" s="334">
        <v>83</v>
      </c>
      <c r="G34" s="334"/>
      <c r="H34" s="334">
        <f>SUM(C34:G34)</f>
        <v>346</v>
      </c>
      <c r="I34" s="334">
        <v>22</v>
      </c>
      <c r="J34" s="334">
        <v>3</v>
      </c>
      <c r="K34" s="334">
        <v>85</v>
      </c>
      <c r="L34" s="334"/>
      <c r="M34" s="334"/>
      <c r="N34" s="334"/>
      <c r="O34" s="334">
        <v>111</v>
      </c>
      <c r="P34" s="334"/>
      <c r="Q34" s="334"/>
      <c r="R34" s="334"/>
      <c r="S34" s="334">
        <v>17</v>
      </c>
      <c r="T34" s="2169"/>
      <c r="U34" s="69"/>
    </row>
    <row r="35" spans="1:21" ht="15" customHeight="1" thickBot="1" x14ac:dyDescent="0.3">
      <c r="A35" s="1909" t="s">
        <v>457</v>
      </c>
      <c r="B35" s="996">
        <v>13</v>
      </c>
      <c r="C35" s="996">
        <v>20</v>
      </c>
      <c r="D35" s="996">
        <v>9</v>
      </c>
      <c r="E35" s="996">
        <v>15</v>
      </c>
      <c r="F35" s="996">
        <v>13</v>
      </c>
      <c r="G35" s="996"/>
      <c r="H35" s="996">
        <f>SUM(C35:G35)</f>
        <v>57</v>
      </c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2164"/>
      <c r="U35" s="69"/>
    </row>
    <row r="36" spans="1:21" s="253" customFormat="1" ht="15" customHeight="1" thickBot="1" x14ac:dyDescent="0.3">
      <c r="A36" s="992" t="s">
        <v>145</v>
      </c>
      <c r="B36" s="524">
        <v>454</v>
      </c>
      <c r="C36" s="524">
        <v>580</v>
      </c>
      <c r="D36" s="524">
        <v>482</v>
      </c>
      <c r="E36" s="524">
        <v>447</v>
      </c>
      <c r="F36" s="524">
        <v>502</v>
      </c>
      <c r="G36" s="524">
        <v>1</v>
      </c>
      <c r="H36" s="524">
        <f>SUM(H29:H35)</f>
        <v>2012</v>
      </c>
      <c r="I36" s="524">
        <v>62</v>
      </c>
      <c r="J36" s="524">
        <v>7</v>
      </c>
      <c r="K36" s="524">
        <v>267</v>
      </c>
      <c r="L36" s="524">
        <v>19</v>
      </c>
      <c r="M36" s="524"/>
      <c r="N36" s="524">
        <v>2</v>
      </c>
      <c r="O36" s="524">
        <v>263</v>
      </c>
      <c r="P36" s="524"/>
      <c r="Q36" s="524">
        <v>19</v>
      </c>
      <c r="R36" s="524"/>
      <c r="S36" s="524">
        <v>80</v>
      </c>
      <c r="T36" s="524"/>
    </row>
    <row r="37" spans="1:21" s="253" customFormat="1" ht="15" customHeight="1" thickBot="1" x14ac:dyDescent="0.3">
      <c r="A37" s="992" t="s">
        <v>307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</row>
    <row r="38" spans="1:21" s="204" customFormat="1" ht="17.100000000000001" customHeight="1" x14ac:dyDescent="0.25">
      <c r="A38" s="1910" t="s">
        <v>450</v>
      </c>
      <c r="B38" s="535">
        <v>61</v>
      </c>
      <c r="C38" s="535">
        <v>53</v>
      </c>
      <c r="D38" s="535">
        <v>50</v>
      </c>
      <c r="E38" s="535">
        <v>43</v>
      </c>
      <c r="F38" s="535">
        <v>64</v>
      </c>
      <c r="G38" s="535"/>
      <c r="H38" s="535">
        <f>SUM(C38:G38)</f>
        <v>210</v>
      </c>
      <c r="I38" s="535">
        <v>6</v>
      </c>
      <c r="J38" s="535"/>
      <c r="K38" s="535">
        <v>34</v>
      </c>
      <c r="L38" s="535"/>
      <c r="M38" s="535"/>
      <c r="N38" s="535"/>
      <c r="O38" s="535">
        <v>49</v>
      </c>
      <c r="P38" s="535"/>
      <c r="Q38" s="535">
        <v>27</v>
      </c>
      <c r="R38" s="535"/>
      <c r="S38" s="535"/>
      <c r="T38" s="2163"/>
      <c r="U38" s="69"/>
    </row>
    <row r="39" spans="1:21" s="204" customFormat="1" ht="17.100000000000001" customHeight="1" x14ac:dyDescent="0.25">
      <c r="A39" s="360" t="s">
        <v>483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>
        <v>20</v>
      </c>
      <c r="L39" s="334"/>
      <c r="M39" s="334"/>
      <c r="N39" s="334">
        <v>1</v>
      </c>
      <c r="O39" s="334">
        <v>53</v>
      </c>
      <c r="P39" s="334"/>
      <c r="Q39" s="334">
        <v>2</v>
      </c>
      <c r="R39" s="334"/>
      <c r="S39" s="334"/>
      <c r="T39" s="2165"/>
      <c r="U39" s="69"/>
    </row>
    <row r="40" spans="1:21" s="204" customFormat="1" ht="17.100000000000001" customHeight="1" x14ac:dyDescent="0.35">
      <c r="A40" s="283" t="s">
        <v>23</v>
      </c>
      <c r="B40" s="334">
        <v>18</v>
      </c>
      <c r="C40" s="334">
        <v>18</v>
      </c>
      <c r="D40" s="334">
        <v>25</v>
      </c>
      <c r="E40" s="334">
        <v>16</v>
      </c>
      <c r="F40" s="334">
        <v>26</v>
      </c>
      <c r="G40" s="334">
        <v>26</v>
      </c>
      <c r="H40" s="334">
        <f>SUM(C40:G40)</f>
        <v>111</v>
      </c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2165"/>
      <c r="U40" s="69"/>
    </row>
    <row r="41" spans="1:21" s="204" customFormat="1" ht="17.100000000000001" customHeight="1" x14ac:dyDescent="0.35">
      <c r="A41" s="283" t="s">
        <v>24</v>
      </c>
      <c r="B41" s="334">
        <v>12</v>
      </c>
      <c r="C41" s="334">
        <v>22</v>
      </c>
      <c r="D41" s="334">
        <v>27</v>
      </c>
      <c r="E41" s="334">
        <v>18</v>
      </c>
      <c r="F41" s="334">
        <v>9</v>
      </c>
      <c r="G41" s="334">
        <v>14</v>
      </c>
      <c r="H41" s="334">
        <f>SUM(C41:G41)</f>
        <v>90</v>
      </c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2165"/>
      <c r="U41" s="69"/>
    </row>
    <row r="42" spans="1:21" s="204" customFormat="1" ht="17.100000000000001" customHeight="1" x14ac:dyDescent="0.35">
      <c r="A42" s="283" t="s">
        <v>822</v>
      </c>
      <c r="B42" s="334">
        <v>22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2165"/>
      <c r="U42" s="69"/>
    </row>
    <row r="43" spans="1:21" s="204" customFormat="1" ht="17.100000000000001" customHeight="1" x14ac:dyDescent="0.25">
      <c r="A43" s="362" t="s">
        <v>253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2166"/>
      <c r="U43" s="995"/>
    </row>
    <row r="44" spans="1:21" s="204" customFormat="1" ht="17.100000000000001" customHeight="1" x14ac:dyDescent="0.35">
      <c r="A44" s="283" t="s">
        <v>25</v>
      </c>
      <c r="B44" s="334">
        <v>72</v>
      </c>
      <c r="C44" s="334">
        <v>77</v>
      </c>
      <c r="D44" s="334">
        <v>110</v>
      </c>
      <c r="E44" s="334">
        <v>125</v>
      </c>
      <c r="F44" s="334">
        <v>130</v>
      </c>
      <c r="G44" s="334"/>
      <c r="H44" s="334">
        <f>SUM(C44:G44)</f>
        <v>442</v>
      </c>
      <c r="I44" s="334">
        <v>2</v>
      </c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2165"/>
      <c r="U44" s="69"/>
    </row>
    <row r="45" spans="1:21" s="204" customFormat="1" ht="17.100000000000001" customHeight="1" x14ac:dyDescent="0.35">
      <c r="A45" s="518" t="s">
        <v>26</v>
      </c>
      <c r="B45" s="334">
        <v>6</v>
      </c>
      <c r="C45" s="334">
        <v>10</v>
      </c>
      <c r="D45" s="334">
        <v>8</v>
      </c>
      <c r="E45" s="334">
        <v>12</v>
      </c>
      <c r="F45" s="334">
        <v>14</v>
      </c>
      <c r="G45" s="334"/>
      <c r="H45" s="334">
        <f>SUM(C45:G45)</f>
        <v>44</v>
      </c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2165"/>
      <c r="U45" s="69"/>
    </row>
    <row r="46" spans="1:21" s="204" customFormat="1" ht="17.100000000000001" customHeight="1" x14ac:dyDescent="0.35">
      <c r="A46" s="529" t="s">
        <v>27</v>
      </c>
      <c r="B46" s="334"/>
      <c r="C46" s="334"/>
      <c r="D46" s="334"/>
      <c r="E46" s="334"/>
      <c r="F46" s="334"/>
      <c r="G46" s="334"/>
      <c r="H46" s="334"/>
      <c r="I46" s="334">
        <v>3</v>
      </c>
      <c r="J46" s="334"/>
      <c r="K46" s="334">
        <v>46</v>
      </c>
      <c r="L46" s="334"/>
      <c r="M46" s="334"/>
      <c r="N46" s="334">
        <v>2</v>
      </c>
      <c r="O46" s="334">
        <v>43</v>
      </c>
      <c r="P46" s="334"/>
      <c r="Q46" s="334"/>
      <c r="R46" s="334"/>
      <c r="S46" s="334"/>
      <c r="T46" s="2165"/>
      <c r="U46" s="69"/>
    </row>
    <row r="47" spans="1:21" s="204" customFormat="1" ht="18" customHeight="1" thickBot="1" x14ac:dyDescent="0.4">
      <c r="A47" s="513" t="s">
        <v>28</v>
      </c>
      <c r="B47" s="334"/>
      <c r="C47" s="334"/>
      <c r="D47" s="334"/>
      <c r="E47" s="334"/>
      <c r="F47" s="334"/>
      <c r="G47" s="334"/>
      <c r="H47" s="334"/>
      <c r="I47" s="334">
        <v>3</v>
      </c>
      <c r="J47" s="334"/>
      <c r="K47" s="334">
        <v>21</v>
      </c>
      <c r="L47" s="334"/>
      <c r="M47" s="334"/>
      <c r="N47" s="334">
        <v>3</v>
      </c>
      <c r="O47" s="334">
        <v>45</v>
      </c>
      <c r="P47" s="334"/>
      <c r="Q47" s="334"/>
      <c r="R47" s="334"/>
      <c r="S47" s="334"/>
      <c r="T47" s="2165"/>
      <c r="U47" s="69"/>
    </row>
    <row r="48" spans="1:21" s="204" customFormat="1" ht="17.100000000000001" customHeight="1" x14ac:dyDescent="0.25">
      <c r="A48" s="537" t="s">
        <v>241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>
        <v>1</v>
      </c>
      <c r="O48" s="334">
        <v>84</v>
      </c>
      <c r="P48" s="334"/>
      <c r="Q48" s="334">
        <v>8</v>
      </c>
      <c r="R48" s="334"/>
      <c r="S48" s="535"/>
      <c r="T48" s="2163"/>
      <c r="U48" s="69"/>
    </row>
    <row r="49" spans="1:21" ht="17.100000000000001" customHeight="1" x14ac:dyDescent="0.35">
      <c r="A49" s="262" t="s">
        <v>765</v>
      </c>
      <c r="B49" s="334">
        <v>84</v>
      </c>
      <c r="C49" s="334">
        <v>60</v>
      </c>
      <c r="D49" s="334">
        <v>50</v>
      </c>
      <c r="E49" s="334">
        <v>45</v>
      </c>
      <c r="F49" s="334">
        <v>40</v>
      </c>
      <c r="G49" s="334"/>
      <c r="H49" s="334">
        <f>SUM(C49:G49)</f>
        <v>195</v>
      </c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2165"/>
      <c r="U49" s="69"/>
    </row>
    <row r="50" spans="1:21" ht="17.100000000000001" customHeight="1" x14ac:dyDescent="0.35">
      <c r="A50" s="262" t="s">
        <v>29</v>
      </c>
      <c r="B50" s="334">
        <v>81</v>
      </c>
      <c r="C50" s="334">
        <v>45</v>
      </c>
      <c r="D50" s="334">
        <v>56</v>
      </c>
      <c r="E50" s="334">
        <v>39</v>
      </c>
      <c r="F50" s="334">
        <v>45</v>
      </c>
      <c r="G50" s="334"/>
      <c r="H50" s="334">
        <f>SUM(C50:G50)</f>
        <v>185</v>
      </c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2165"/>
      <c r="U50" s="69"/>
    </row>
    <row r="51" spans="1:21" ht="17.100000000000001" customHeight="1" x14ac:dyDescent="0.35">
      <c r="A51" s="262" t="s">
        <v>731</v>
      </c>
      <c r="B51" s="334">
        <v>76</v>
      </c>
      <c r="C51" s="334">
        <v>44</v>
      </c>
      <c r="D51" s="334">
        <v>47</v>
      </c>
      <c r="E51" s="334">
        <v>42</v>
      </c>
      <c r="F51" s="334">
        <v>48</v>
      </c>
      <c r="G51" s="334"/>
      <c r="H51" s="334">
        <f>SUM(C51:G51)</f>
        <v>181</v>
      </c>
      <c r="I51" s="334">
        <v>1</v>
      </c>
      <c r="J51" s="334">
        <v>1</v>
      </c>
      <c r="K51" s="334">
        <v>21</v>
      </c>
      <c r="L51" s="334"/>
      <c r="M51" s="334"/>
      <c r="N51" s="334"/>
      <c r="O51" s="334"/>
      <c r="P51" s="334"/>
      <c r="Q51" s="334"/>
      <c r="R51" s="334"/>
      <c r="S51" s="334"/>
      <c r="T51" s="2165"/>
      <c r="U51" s="69"/>
    </row>
    <row r="52" spans="1:21" ht="17.100000000000001" customHeight="1" x14ac:dyDescent="0.35">
      <c r="A52" s="262" t="s">
        <v>30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>
        <v>65</v>
      </c>
      <c r="L52" s="334"/>
      <c r="M52" s="334"/>
      <c r="N52" s="334"/>
      <c r="O52" s="334"/>
      <c r="P52" s="334"/>
      <c r="Q52" s="334"/>
      <c r="R52" s="334"/>
      <c r="S52" s="334"/>
      <c r="T52" s="2165"/>
      <c r="U52" s="69"/>
    </row>
    <row r="53" spans="1:21" ht="17.100000000000001" customHeight="1" x14ac:dyDescent="0.25">
      <c r="A53" s="1963" t="s">
        <v>222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>
        <v>19</v>
      </c>
      <c r="L53" s="334"/>
      <c r="M53" s="334"/>
      <c r="N53" s="334"/>
      <c r="O53" s="334">
        <v>20</v>
      </c>
      <c r="P53" s="334"/>
      <c r="Q53" s="334">
        <v>3</v>
      </c>
      <c r="R53" s="334"/>
      <c r="S53" s="334"/>
      <c r="T53" s="2165"/>
      <c r="U53" s="69"/>
    </row>
    <row r="54" spans="1:21" ht="17.100000000000001" customHeight="1" x14ac:dyDescent="0.25">
      <c r="A54" s="367" t="s">
        <v>223</v>
      </c>
      <c r="B54" s="334"/>
      <c r="C54" s="334"/>
      <c r="D54" s="334"/>
      <c r="E54" s="334"/>
      <c r="F54" s="334"/>
      <c r="G54" s="334"/>
      <c r="H54" s="334"/>
      <c r="I54" s="334">
        <v>4</v>
      </c>
      <c r="J54" s="334"/>
      <c r="K54" s="334">
        <v>5</v>
      </c>
      <c r="L54" s="334"/>
      <c r="M54" s="334"/>
      <c r="N54" s="334"/>
      <c r="O54" s="334">
        <v>8</v>
      </c>
      <c r="P54" s="334"/>
      <c r="Q54" s="334">
        <v>6</v>
      </c>
      <c r="R54" s="334"/>
      <c r="S54" s="334"/>
      <c r="T54" s="2165"/>
      <c r="U54" s="69"/>
    </row>
    <row r="55" spans="1:21" ht="17.100000000000001" customHeight="1" x14ac:dyDescent="0.35">
      <c r="A55" s="262" t="s">
        <v>31</v>
      </c>
      <c r="B55" s="334"/>
      <c r="C55" s="334"/>
      <c r="D55" s="334"/>
      <c r="E55" s="334"/>
      <c r="F55" s="334"/>
      <c r="G55" s="334"/>
      <c r="H55" s="334"/>
      <c r="I55" s="334"/>
      <c r="J55" s="334">
        <v>1</v>
      </c>
      <c r="K55" s="334">
        <v>22</v>
      </c>
      <c r="L55" s="334"/>
      <c r="M55" s="334"/>
      <c r="N55" s="334"/>
      <c r="O55" s="334">
        <v>5</v>
      </c>
      <c r="P55" s="334"/>
      <c r="Q55" s="334"/>
      <c r="R55" s="334"/>
      <c r="S55" s="334"/>
      <c r="T55" s="2165"/>
      <c r="U55" s="69"/>
    </row>
    <row r="56" spans="1:21" ht="17.100000000000001" customHeight="1" x14ac:dyDescent="0.35">
      <c r="A56" s="262" t="s">
        <v>32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>
        <v>33</v>
      </c>
      <c r="L56" s="334"/>
      <c r="M56" s="334"/>
      <c r="N56" s="334">
        <v>2</v>
      </c>
      <c r="O56" s="334">
        <v>29</v>
      </c>
      <c r="P56" s="334"/>
      <c r="Q56" s="334">
        <v>2</v>
      </c>
      <c r="R56" s="334"/>
      <c r="S56" s="334"/>
      <c r="T56" s="2165"/>
      <c r="U56" s="69"/>
    </row>
    <row r="57" spans="1:21" ht="17.100000000000001" customHeight="1" x14ac:dyDescent="0.35">
      <c r="A57" s="262" t="s">
        <v>33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>
        <v>19</v>
      </c>
      <c r="T57" s="2165">
        <v>4</v>
      </c>
      <c r="U57" s="69"/>
    </row>
    <row r="58" spans="1:21" ht="17.100000000000001" customHeight="1" thickBot="1" x14ac:dyDescent="0.4">
      <c r="A58" s="1907" t="s">
        <v>34</v>
      </c>
      <c r="B58" s="996"/>
      <c r="C58" s="996"/>
      <c r="D58" s="996"/>
      <c r="E58" s="996"/>
      <c r="F58" s="996"/>
      <c r="G58" s="996"/>
      <c r="H58" s="996"/>
      <c r="I58" s="996"/>
      <c r="J58" s="996"/>
      <c r="K58" s="996">
        <v>18</v>
      </c>
      <c r="L58" s="996"/>
      <c r="M58" s="996"/>
      <c r="N58" s="996"/>
      <c r="O58" s="996">
        <v>18</v>
      </c>
      <c r="P58" s="996"/>
      <c r="Q58" s="996">
        <v>4</v>
      </c>
      <c r="R58" s="996"/>
      <c r="S58" s="996"/>
      <c r="T58" s="2167"/>
      <c r="U58" s="69"/>
    </row>
    <row r="59" spans="1:21" s="253" customFormat="1" ht="15" customHeight="1" thickBot="1" x14ac:dyDescent="0.3">
      <c r="A59" s="992" t="s">
        <v>145</v>
      </c>
      <c r="B59" s="524">
        <v>432</v>
      </c>
      <c r="C59" s="524">
        <v>329</v>
      </c>
      <c r="D59" s="524">
        <v>373</v>
      </c>
      <c r="E59" s="524">
        <v>340</v>
      </c>
      <c r="F59" s="524">
        <v>376</v>
      </c>
      <c r="G59" s="524">
        <v>40</v>
      </c>
      <c r="H59" s="524">
        <f>SUM(H38:H58)</f>
        <v>1458</v>
      </c>
      <c r="I59" s="524">
        <v>19</v>
      </c>
      <c r="J59" s="524">
        <v>2</v>
      </c>
      <c r="K59" s="524">
        <v>304</v>
      </c>
      <c r="L59" s="524"/>
      <c r="M59" s="524"/>
      <c r="N59" s="524">
        <v>9</v>
      </c>
      <c r="O59" s="524">
        <v>354</v>
      </c>
      <c r="P59" s="524"/>
      <c r="Q59" s="524">
        <v>52</v>
      </c>
      <c r="R59" s="524"/>
      <c r="S59" s="524">
        <v>19</v>
      </c>
      <c r="T59" s="524">
        <v>4</v>
      </c>
    </row>
    <row r="60" spans="1:21" s="253" customFormat="1" ht="15" customHeight="1" thickBot="1" x14ac:dyDescent="0.3">
      <c r="A60" s="992" t="s">
        <v>255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</row>
    <row r="61" spans="1:21" ht="15" customHeight="1" x14ac:dyDescent="0.25">
      <c r="A61" s="1908" t="s">
        <v>171</v>
      </c>
      <c r="B61" s="535">
        <v>96</v>
      </c>
      <c r="C61" s="535">
        <v>162</v>
      </c>
      <c r="D61" s="535">
        <v>129</v>
      </c>
      <c r="E61" s="535">
        <v>119</v>
      </c>
      <c r="F61" s="535">
        <v>168</v>
      </c>
      <c r="G61" s="535"/>
      <c r="H61" s="535">
        <f>SUM(C61:G61)</f>
        <v>578</v>
      </c>
      <c r="I61" s="535">
        <v>13</v>
      </c>
      <c r="J61" s="535">
        <v>6</v>
      </c>
      <c r="K61" s="535">
        <v>142</v>
      </c>
      <c r="L61" s="535"/>
      <c r="M61" s="535"/>
      <c r="N61" s="535">
        <v>1</v>
      </c>
      <c r="O61" s="535">
        <v>134</v>
      </c>
      <c r="P61" s="535"/>
      <c r="Q61" s="535">
        <v>3</v>
      </c>
      <c r="R61" s="535">
        <v>5</v>
      </c>
      <c r="S61" s="535">
        <v>37</v>
      </c>
      <c r="T61" s="2163">
        <v>4</v>
      </c>
      <c r="U61" s="69"/>
    </row>
    <row r="62" spans="1:21" ht="15" customHeight="1" x14ac:dyDescent="0.35">
      <c r="A62" s="518" t="s">
        <v>35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>
        <v>6</v>
      </c>
      <c r="S62" s="334">
        <v>38</v>
      </c>
      <c r="T62" s="2165"/>
      <c r="U62" s="69"/>
    </row>
    <row r="63" spans="1:21" ht="15" customHeight="1" x14ac:dyDescent="0.25">
      <c r="A63" s="512" t="s">
        <v>173</v>
      </c>
      <c r="B63" s="334">
        <v>68</v>
      </c>
      <c r="C63" s="334">
        <v>83</v>
      </c>
      <c r="D63" s="334">
        <v>44</v>
      </c>
      <c r="E63" s="334">
        <v>56</v>
      </c>
      <c r="F63" s="334">
        <v>72</v>
      </c>
      <c r="G63" s="334"/>
      <c r="H63" s="334">
        <f>SUM(C63:G63)</f>
        <v>255</v>
      </c>
      <c r="I63" s="334">
        <v>4</v>
      </c>
      <c r="J63" s="334"/>
      <c r="K63" s="334">
        <v>54</v>
      </c>
      <c r="L63" s="334"/>
      <c r="M63" s="334"/>
      <c r="N63" s="334"/>
      <c r="O63" s="334">
        <v>18</v>
      </c>
      <c r="P63" s="334"/>
      <c r="Q63" s="334">
        <v>1</v>
      </c>
      <c r="R63" s="334"/>
      <c r="S63" s="334"/>
      <c r="T63" s="2165"/>
      <c r="U63" s="69"/>
    </row>
    <row r="64" spans="1:21" ht="15" customHeight="1" x14ac:dyDescent="0.25">
      <c r="A64" s="512" t="s">
        <v>229</v>
      </c>
      <c r="B64" s="334">
        <v>183</v>
      </c>
      <c r="C64" s="334">
        <v>253</v>
      </c>
      <c r="D64" s="334">
        <v>249</v>
      </c>
      <c r="E64" s="334">
        <v>237</v>
      </c>
      <c r="F64" s="334">
        <v>368</v>
      </c>
      <c r="G64" s="334"/>
      <c r="H64" s="334">
        <f>SUM(C64:G64)</f>
        <v>1107</v>
      </c>
      <c r="I64" s="334">
        <v>33</v>
      </c>
      <c r="J64" s="334">
        <v>24</v>
      </c>
      <c r="K64" s="334">
        <v>364</v>
      </c>
      <c r="L64" s="334"/>
      <c r="M64" s="334"/>
      <c r="N64" s="334">
        <v>3</v>
      </c>
      <c r="O64" s="334">
        <v>203</v>
      </c>
      <c r="P64" s="334"/>
      <c r="Q64" s="334">
        <v>11</v>
      </c>
      <c r="R64" s="334"/>
      <c r="S64" s="334"/>
      <c r="T64" s="2165"/>
      <c r="U64" s="69"/>
    </row>
    <row r="65" spans="1:21" ht="15" customHeight="1" x14ac:dyDescent="0.25">
      <c r="A65" s="512" t="s">
        <v>176</v>
      </c>
      <c r="B65" s="334">
        <v>85</v>
      </c>
      <c r="C65" s="334">
        <v>118</v>
      </c>
      <c r="D65" s="334">
        <v>103</v>
      </c>
      <c r="E65" s="334">
        <v>99</v>
      </c>
      <c r="F65" s="334">
        <v>126</v>
      </c>
      <c r="G65" s="334"/>
      <c r="H65" s="334">
        <f>SUM(C65:G65)</f>
        <v>446</v>
      </c>
      <c r="I65" s="334">
        <v>11</v>
      </c>
      <c r="J65" s="334">
        <v>1</v>
      </c>
      <c r="K65" s="334">
        <v>97</v>
      </c>
      <c r="L65" s="334"/>
      <c r="M65" s="334"/>
      <c r="N65" s="334">
        <v>1</v>
      </c>
      <c r="O65" s="334">
        <v>35</v>
      </c>
      <c r="P65" s="334"/>
      <c r="Q65" s="334"/>
      <c r="R65" s="334"/>
      <c r="S65" s="334"/>
      <c r="T65" s="2165"/>
      <c r="U65" s="69"/>
    </row>
    <row r="66" spans="1:21" ht="15" customHeight="1" x14ac:dyDescent="0.35">
      <c r="A66" s="283" t="s">
        <v>36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>
        <v>129</v>
      </c>
      <c r="T66" s="2165">
        <v>19</v>
      </c>
      <c r="U66" s="69"/>
    </row>
    <row r="67" spans="1:21" ht="15" customHeight="1" x14ac:dyDescent="0.25">
      <c r="A67" s="519" t="s">
        <v>174</v>
      </c>
      <c r="B67" s="334">
        <v>90</v>
      </c>
      <c r="C67" s="334">
        <v>93</v>
      </c>
      <c r="D67" s="334">
        <v>79</v>
      </c>
      <c r="E67" s="334">
        <v>76</v>
      </c>
      <c r="F67" s="334">
        <v>86</v>
      </c>
      <c r="G67" s="334"/>
      <c r="H67" s="334">
        <f t="shared" ref="H67:H73" si="1">SUM(C67:G67)</f>
        <v>334</v>
      </c>
      <c r="I67" s="334">
        <v>2</v>
      </c>
      <c r="J67" s="334">
        <v>1</v>
      </c>
      <c r="K67" s="334">
        <v>62</v>
      </c>
      <c r="L67" s="334"/>
      <c r="M67" s="334"/>
      <c r="N67" s="334"/>
      <c r="O67" s="334">
        <v>22</v>
      </c>
      <c r="P67" s="334"/>
      <c r="Q67" s="334">
        <v>5</v>
      </c>
      <c r="R67" s="334"/>
      <c r="S67" s="334"/>
      <c r="T67" s="2165"/>
      <c r="U67" s="69"/>
    </row>
    <row r="68" spans="1:21" ht="15" customHeight="1" x14ac:dyDescent="0.25">
      <c r="A68" s="997" t="s">
        <v>327</v>
      </c>
      <c r="B68" s="334">
        <v>83</v>
      </c>
      <c r="C68" s="334">
        <v>114</v>
      </c>
      <c r="D68" s="334">
        <v>84</v>
      </c>
      <c r="E68" s="334">
        <v>90</v>
      </c>
      <c r="F68" s="334">
        <v>110</v>
      </c>
      <c r="G68" s="334"/>
      <c r="H68" s="334">
        <f t="shared" si="1"/>
        <v>398</v>
      </c>
      <c r="I68" s="334">
        <v>5</v>
      </c>
      <c r="J68" s="334">
        <v>9</v>
      </c>
      <c r="K68" s="334">
        <v>239</v>
      </c>
      <c r="L68" s="334"/>
      <c r="M68" s="334"/>
      <c r="N68" s="334"/>
      <c r="O68" s="334">
        <v>105</v>
      </c>
      <c r="P68" s="334">
        <v>1</v>
      </c>
      <c r="Q68" s="334">
        <v>1</v>
      </c>
      <c r="R68" s="334"/>
      <c r="S68" s="334"/>
      <c r="T68" s="2165"/>
      <c r="U68" s="69"/>
    </row>
    <row r="69" spans="1:21" ht="15" customHeight="1" x14ac:dyDescent="0.25">
      <c r="A69" s="512" t="s">
        <v>170</v>
      </c>
      <c r="B69" s="334">
        <v>212</v>
      </c>
      <c r="C69" s="334">
        <v>261</v>
      </c>
      <c r="D69" s="334">
        <v>235</v>
      </c>
      <c r="E69" s="334">
        <v>220</v>
      </c>
      <c r="F69" s="334">
        <v>274</v>
      </c>
      <c r="G69" s="334"/>
      <c r="H69" s="334">
        <f t="shared" si="1"/>
        <v>990</v>
      </c>
      <c r="I69" s="334">
        <v>26</v>
      </c>
      <c r="J69" s="334"/>
      <c r="K69" s="334">
        <v>253</v>
      </c>
      <c r="L69" s="334"/>
      <c r="M69" s="334"/>
      <c r="N69" s="334"/>
      <c r="O69" s="334">
        <v>156</v>
      </c>
      <c r="P69" s="334"/>
      <c r="Q69" s="334">
        <v>2</v>
      </c>
      <c r="R69" s="334"/>
      <c r="S69" s="334"/>
      <c r="T69" s="2165"/>
      <c r="U69" s="69"/>
    </row>
    <row r="70" spans="1:21" ht="15" customHeight="1" x14ac:dyDescent="0.25">
      <c r="A70" s="512" t="s">
        <v>175</v>
      </c>
      <c r="B70" s="334">
        <v>63</v>
      </c>
      <c r="C70" s="334">
        <v>94</v>
      </c>
      <c r="D70" s="334">
        <v>74</v>
      </c>
      <c r="E70" s="334">
        <v>40</v>
      </c>
      <c r="F70" s="334">
        <v>87</v>
      </c>
      <c r="G70" s="334"/>
      <c r="H70" s="334">
        <f t="shared" si="1"/>
        <v>295</v>
      </c>
      <c r="I70" s="334">
        <v>9</v>
      </c>
      <c r="J70" s="334"/>
      <c r="K70" s="334">
        <v>59</v>
      </c>
      <c r="L70" s="334"/>
      <c r="M70" s="334">
        <v>1</v>
      </c>
      <c r="N70" s="334"/>
      <c r="O70" s="334">
        <v>54</v>
      </c>
      <c r="P70" s="334"/>
      <c r="Q70" s="334"/>
      <c r="R70" s="334"/>
      <c r="S70" s="334"/>
      <c r="T70" s="2165"/>
      <c r="U70" s="69"/>
    </row>
    <row r="71" spans="1:21" ht="15" customHeight="1" x14ac:dyDescent="0.25">
      <c r="A71" s="512" t="s">
        <v>172</v>
      </c>
      <c r="B71" s="334">
        <v>104</v>
      </c>
      <c r="C71" s="334">
        <v>146</v>
      </c>
      <c r="D71" s="334">
        <v>132</v>
      </c>
      <c r="E71" s="334">
        <v>112</v>
      </c>
      <c r="F71" s="334">
        <v>142</v>
      </c>
      <c r="G71" s="334"/>
      <c r="H71" s="334">
        <f t="shared" si="1"/>
        <v>532</v>
      </c>
      <c r="I71" s="334">
        <v>4</v>
      </c>
      <c r="J71" s="334">
        <v>2</v>
      </c>
      <c r="K71" s="334">
        <v>60</v>
      </c>
      <c r="L71" s="334"/>
      <c r="M71" s="334"/>
      <c r="N71" s="334"/>
      <c r="O71" s="334">
        <v>33</v>
      </c>
      <c r="P71" s="334"/>
      <c r="Q71" s="334">
        <v>2</v>
      </c>
      <c r="R71" s="334"/>
      <c r="S71" s="334"/>
      <c r="T71" s="2165"/>
      <c r="U71" s="69"/>
    </row>
    <row r="72" spans="1:21" ht="15" customHeight="1" x14ac:dyDescent="0.25">
      <c r="A72" s="512" t="s">
        <v>180</v>
      </c>
      <c r="B72" s="334">
        <v>67</v>
      </c>
      <c r="C72" s="334">
        <v>129</v>
      </c>
      <c r="D72" s="334">
        <v>72</v>
      </c>
      <c r="E72" s="334">
        <v>35</v>
      </c>
      <c r="F72" s="334">
        <v>66</v>
      </c>
      <c r="G72" s="334"/>
      <c r="H72" s="334">
        <f t="shared" si="1"/>
        <v>302</v>
      </c>
      <c r="I72" s="334">
        <v>1</v>
      </c>
      <c r="J72" s="334">
        <v>1</v>
      </c>
      <c r="K72" s="334">
        <v>39</v>
      </c>
      <c r="L72" s="334"/>
      <c r="M72" s="334"/>
      <c r="N72" s="334"/>
      <c r="O72" s="334">
        <v>16</v>
      </c>
      <c r="P72" s="334"/>
      <c r="Q72" s="334"/>
      <c r="R72" s="334"/>
      <c r="S72" s="334"/>
      <c r="T72" s="2165"/>
      <c r="U72" s="69"/>
    </row>
    <row r="73" spans="1:21" ht="15" customHeight="1" x14ac:dyDescent="0.25">
      <c r="A73" s="512" t="s">
        <v>178</v>
      </c>
      <c r="B73" s="334">
        <v>191</v>
      </c>
      <c r="C73" s="334">
        <v>242</v>
      </c>
      <c r="D73" s="334">
        <v>247</v>
      </c>
      <c r="E73" s="334">
        <v>198</v>
      </c>
      <c r="F73" s="334">
        <v>310</v>
      </c>
      <c r="G73" s="334"/>
      <c r="H73" s="334">
        <f t="shared" si="1"/>
        <v>997</v>
      </c>
      <c r="I73" s="334">
        <v>17</v>
      </c>
      <c r="J73" s="334"/>
      <c r="K73" s="334">
        <v>244</v>
      </c>
      <c r="L73" s="334"/>
      <c r="M73" s="334"/>
      <c r="N73" s="334"/>
      <c r="O73" s="334">
        <v>142</v>
      </c>
      <c r="P73" s="334"/>
      <c r="Q73" s="334">
        <v>1</v>
      </c>
      <c r="R73" s="334"/>
      <c r="S73" s="334"/>
      <c r="T73" s="2165">
        <v>1</v>
      </c>
      <c r="U73" s="69"/>
    </row>
    <row r="74" spans="1:21" ht="15" customHeight="1" x14ac:dyDescent="0.35">
      <c r="A74" s="283" t="s">
        <v>48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>
        <v>34</v>
      </c>
      <c r="T74" s="2165"/>
      <c r="U74" s="69"/>
    </row>
    <row r="75" spans="1:21" ht="15" customHeight="1" x14ac:dyDescent="0.25">
      <c r="A75" s="512" t="s">
        <v>179</v>
      </c>
      <c r="B75" s="334">
        <v>80</v>
      </c>
      <c r="C75" s="334">
        <v>103</v>
      </c>
      <c r="D75" s="334">
        <v>87</v>
      </c>
      <c r="E75" s="334">
        <v>65</v>
      </c>
      <c r="F75" s="334">
        <v>87</v>
      </c>
      <c r="G75" s="334"/>
      <c r="H75" s="334">
        <f>SUM(C75:G75)</f>
        <v>342</v>
      </c>
      <c r="I75" s="334">
        <v>2</v>
      </c>
      <c r="J75" s="334"/>
      <c r="K75" s="334">
        <v>100</v>
      </c>
      <c r="L75" s="334"/>
      <c r="M75" s="334"/>
      <c r="N75" s="334"/>
      <c r="O75" s="334">
        <v>35</v>
      </c>
      <c r="P75" s="334"/>
      <c r="Q75" s="334">
        <v>3</v>
      </c>
      <c r="R75" s="334"/>
      <c r="S75" s="334"/>
      <c r="T75" s="2165"/>
      <c r="U75" s="69"/>
    </row>
    <row r="76" spans="1:21" ht="12.75" customHeight="1" x14ac:dyDescent="0.25">
      <c r="A76" s="512" t="s">
        <v>227</v>
      </c>
      <c r="B76" s="334"/>
      <c r="C76" s="334"/>
      <c r="D76" s="334"/>
      <c r="E76" s="334"/>
      <c r="F76" s="334"/>
      <c r="G76" s="334"/>
      <c r="H76" s="334"/>
      <c r="I76" s="334">
        <v>1</v>
      </c>
      <c r="J76" s="334">
        <v>1</v>
      </c>
      <c r="K76" s="334">
        <v>33</v>
      </c>
      <c r="L76" s="334"/>
      <c r="M76" s="334"/>
      <c r="N76" s="334"/>
      <c r="O76" s="334">
        <v>41</v>
      </c>
      <c r="P76" s="334"/>
      <c r="Q76" s="334">
        <v>1</v>
      </c>
      <c r="R76" s="334"/>
      <c r="S76" s="334"/>
      <c r="T76" s="2165"/>
      <c r="U76" s="69"/>
    </row>
    <row r="77" spans="1:21" ht="18" customHeight="1" thickBot="1" x14ac:dyDescent="0.3">
      <c r="A77" s="521" t="s">
        <v>242</v>
      </c>
      <c r="B77" s="996">
        <v>60</v>
      </c>
      <c r="C77" s="996">
        <v>102</v>
      </c>
      <c r="D77" s="996">
        <v>56</v>
      </c>
      <c r="E77" s="996">
        <v>45</v>
      </c>
      <c r="F77" s="996">
        <v>63</v>
      </c>
      <c r="G77" s="996"/>
      <c r="H77" s="996">
        <f>SUM(C77:G77)</f>
        <v>266</v>
      </c>
      <c r="I77" s="996">
        <v>4</v>
      </c>
      <c r="J77" s="996"/>
      <c r="K77" s="996">
        <v>38</v>
      </c>
      <c r="L77" s="996"/>
      <c r="M77" s="996"/>
      <c r="N77" s="996"/>
      <c r="O77" s="996">
        <v>24</v>
      </c>
      <c r="P77" s="996"/>
      <c r="Q77" s="996"/>
      <c r="R77" s="996"/>
      <c r="S77" s="996"/>
      <c r="T77" s="2167"/>
      <c r="U77" s="69"/>
    </row>
    <row r="78" spans="1:21" s="1906" customFormat="1" ht="15" customHeight="1" thickBot="1" x14ac:dyDescent="0.3">
      <c r="A78" s="992" t="s">
        <v>145</v>
      </c>
      <c r="B78" s="524">
        <v>1382</v>
      </c>
      <c r="C78" s="524">
        <v>1900</v>
      </c>
      <c r="D78" s="524">
        <v>1591</v>
      </c>
      <c r="E78" s="524">
        <v>1392</v>
      </c>
      <c r="F78" s="524">
        <v>1959</v>
      </c>
      <c r="G78" s="524"/>
      <c r="H78" s="524">
        <f>SUM(H61:H77)</f>
        <v>6842</v>
      </c>
      <c r="I78" s="524">
        <v>132</v>
      </c>
      <c r="J78" s="524">
        <v>45</v>
      </c>
      <c r="K78" s="524">
        <v>1784</v>
      </c>
      <c r="L78" s="524"/>
      <c r="M78" s="524">
        <v>1</v>
      </c>
      <c r="N78" s="524">
        <v>5</v>
      </c>
      <c r="O78" s="524">
        <v>1018</v>
      </c>
      <c r="P78" s="524">
        <v>1</v>
      </c>
      <c r="Q78" s="524">
        <v>30</v>
      </c>
      <c r="R78" s="524">
        <v>11</v>
      </c>
      <c r="S78" s="524">
        <v>238</v>
      </c>
      <c r="T78" s="524">
        <v>24</v>
      </c>
    </row>
    <row r="79" spans="1:21" s="1906" customFormat="1" ht="15" customHeight="1" thickBot="1" x14ac:dyDescent="0.3">
      <c r="A79" s="992" t="s">
        <v>115</v>
      </c>
      <c r="B79" s="524"/>
      <c r="C79" s="524"/>
      <c r="D79" s="524"/>
      <c r="E79" s="524"/>
      <c r="F79" s="524"/>
      <c r="G79" s="524"/>
      <c r="H79" s="524"/>
      <c r="I79" s="524"/>
      <c r="J79" s="992"/>
      <c r="K79" s="524"/>
      <c r="L79" s="524"/>
      <c r="M79" s="992"/>
      <c r="N79" s="524"/>
      <c r="O79" s="524"/>
      <c r="P79" s="524"/>
      <c r="Q79" s="524"/>
      <c r="R79" s="524"/>
      <c r="S79" s="524"/>
      <c r="T79" s="992"/>
    </row>
    <row r="80" spans="1:21" ht="15" customHeight="1" x14ac:dyDescent="0.25">
      <c r="A80" s="1905" t="s">
        <v>190</v>
      </c>
      <c r="B80" s="535"/>
      <c r="C80" s="535">
        <v>45</v>
      </c>
      <c r="D80" s="535">
        <v>55</v>
      </c>
      <c r="E80" s="535"/>
      <c r="F80" s="535"/>
      <c r="G80" s="535"/>
      <c r="H80" s="535">
        <f>SUM(C80:G80)</f>
        <v>100</v>
      </c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2163"/>
      <c r="U80" s="68"/>
    </row>
    <row r="81" spans="1:21" ht="15" customHeight="1" thickBot="1" x14ac:dyDescent="0.3">
      <c r="A81" s="522" t="s">
        <v>262</v>
      </c>
      <c r="B81" s="996"/>
      <c r="C81" s="996"/>
      <c r="D81" s="996"/>
      <c r="E81" s="996"/>
      <c r="F81" s="996"/>
      <c r="G81" s="996"/>
      <c r="H81" s="996"/>
      <c r="I81" s="996"/>
      <c r="J81" s="996"/>
      <c r="K81" s="996"/>
      <c r="L81" s="996"/>
      <c r="M81" s="996"/>
      <c r="N81" s="996"/>
      <c r="O81" s="996"/>
      <c r="P81" s="996"/>
      <c r="Q81" s="996"/>
      <c r="R81" s="996"/>
      <c r="S81" s="996"/>
      <c r="T81" s="2167"/>
      <c r="U81" s="68"/>
    </row>
    <row r="82" spans="1:21" s="253" customFormat="1" ht="15" customHeight="1" thickBot="1" x14ac:dyDescent="0.3">
      <c r="A82" s="992" t="s">
        <v>145</v>
      </c>
      <c r="B82" s="524"/>
      <c r="C82" s="524">
        <v>45</v>
      </c>
      <c r="D82" s="524">
        <v>55</v>
      </c>
      <c r="E82" s="524"/>
      <c r="F82" s="524"/>
      <c r="G82" s="524"/>
      <c r="H82" s="524">
        <v>100</v>
      </c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</row>
    <row r="83" spans="1:21" s="253" customFormat="1" ht="15" customHeight="1" thickBot="1" x14ac:dyDescent="0.3">
      <c r="A83" s="992" t="s">
        <v>109</v>
      </c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</row>
    <row r="84" spans="1:21" ht="14.1" customHeight="1" x14ac:dyDescent="0.25">
      <c r="A84" s="1898" t="s">
        <v>236</v>
      </c>
      <c r="B84" s="535"/>
      <c r="C84" s="535"/>
      <c r="D84" s="535"/>
      <c r="E84" s="535"/>
      <c r="F84" s="535"/>
      <c r="G84" s="535"/>
      <c r="H84" s="535"/>
      <c r="I84" s="535"/>
      <c r="J84" s="535"/>
      <c r="K84" s="535">
        <v>8</v>
      </c>
      <c r="L84" s="535"/>
      <c r="M84" s="535"/>
      <c r="N84" s="535"/>
      <c r="O84" s="535">
        <v>15</v>
      </c>
      <c r="P84" s="535"/>
      <c r="Q84" s="535">
        <v>1</v>
      </c>
      <c r="R84" s="535"/>
      <c r="S84" s="535"/>
      <c r="T84" s="2163"/>
      <c r="U84" s="69"/>
    </row>
    <row r="85" spans="1:21" ht="14.1" customHeight="1" x14ac:dyDescent="0.25">
      <c r="A85" s="367" t="s">
        <v>234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>
        <v>17</v>
      </c>
      <c r="L85" s="334"/>
      <c r="M85" s="334"/>
      <c r="N85" s="334"/>
      <c r="O85" s="334">
        <v>20</v>
      </c>
      <c r="P85" s="334"/>
      <c r="Q85" s="334"/>
      <c r="R85" s="334"/>
      <c r="S85" s="334"/>
      <c r="T85" s="2165"/>
      <c r="U85" s="69"/>
    </row>
    <row r="86" spans="1:21" ht="14.1" customHeight="1" x14ac:dyDescent="0.25">
      <c r="A86" s="367" t="s">
        <v>420</v>
      </c>
      <c r="B86" s="334"/>
      <c r="C86" s="334"/>
      <c r="D86" s="334"/>
      <c r="E86" s="334"/>
      <c r="F86" s="334"/>
      <c r="G86" s="334"/>
      <c r="H86" s="334"/>
      <c r="I86" s="334"/>
      <c r="J86" s="334">
        <v>3</v>
      </c>
      <c r="K86" s="334">
        <v>18</v>
      </c>
      <c r="L86" s="334"/>
      <c r="M86" s="334"/>
      <c r="N86" s="334">
        <v>1</v>
      </c>
      <c r="O86" s="334">
        <v>17</v>
      </c>
      <c r="P86" s="334"/>
      <c r="Q86" s="334"/>
      <c r="R86" s="334"/>
      <c r="S86" s="334"/>
      <c r="T86" s="2165"/>
      <c r="U86" s="69"/>
    </row>
    <row r="87" spans="1:21" ht="14.1" customHeight="1" x14ac:dyDescent="0.25">
      <c r="A87" s="367" t="s">
        <v>235</v>
      </c>
      <c r="B87" s="334"/>
      <c r="C87" s="334"/>
      <c r="D87" s="334"/>
      <c r="E87" s="334"/>
      <c r="F87" s="334"/>
      <c r="G87" s="334"/>
      <c r="H87" s="334"/>
      <c r="I87" s="334">
        <v>1</v>
      </c>
      <c r="J87" s="334">
        <v>7</v>
      </c>
      <c r="K87" s="334">
        <v>38</v>
      </c>
      <c r="L87" s="334"/>
      <c r="M87" s="334"/>
      <c r="N87" s="334">
        <v>5</v>
      </c>
      <c r="O87" s="334">
        <v>44</v>
      </c>
      <c r="P87" s="334">
        <v>1</v>
      </c>
      <c r="Q87" s="334">
        <v>3</v>
      </c>
      <c r="R87" s="334"/>
      <c r="S87" s="334"/>
      <c r="T87" s="2165"/>
      <c r="U87" s="69"/>
    </row>
    <row r="88" spans="1:21" ht="14.1" customHeight="1" x14ac:dyDescent="0.25">
      <c r="A88" s="367" t="s">
        <v>465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>
        <v>4</v>
      </c>
      <c r="L88" s="334"/>
      <c r="M88" s="334"/>
      <c r="N88" s="334"/>
      <c r="O88" s="334"/>
      <c r="P88" s="334"/>
      <c r="Q88" s="334"/>
      <c r="R88" s="334"/>
      <c r="S88" s="334"/>
      <c r="T88" s="2165"/>
      <c r="U88" s="69"/>
    </row>
    <row r="89" spans="1:21" ht="14.1" customHeight="1" x14ac:dyDescent="0.25">
      <c r="A89" s="327" t="s">
        <v>473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>
        <v>21</v>
      </c>
      <c r="L89" s="334"/>
      <c r="M89" s="334"/>
      <c r="N89" s="334"/>
      <c r="O89" s="334"/>
      <c r="P89" s="334"/>
      <c r="Q89" s="334"/>
      <c r="R89" s="334"/>
      <c r="S89" s="334"/>
      <c r="T89" s="2165"/>
      <c r="U89" s="69"/>
    </row>
    <row r="90" spans="1:21" ht="14.1" customHeight="1" x14ac:dyDescent="0.25">
      <c r="A90" s="367" t="s">
        <v>1007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>
        <v>1</v>
      </c>
      <c r="L90" s="334"/>
      <c r="M90" s="334"/>
      <c r="N90" s="334"/>
      <c r="O90" s="334"/>
      <c r="P90" s="334"/>
      <c r="Q90" s="334"/>
      <c r="R90" s="334"/>
      <c r="S90" s="334"/>
      <c r="T90" s="2165"/>
      <c r="U90" s="69"/>
    </row>
    <row r="91" spans="1:21" ht="14.1" customHeight="1" x14ac:dyDescent="0.25">
      <c r="A91" s="370" t="s">
        <v>1008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>
        <v>3</v>
      </c>
      <c r="L91" s="334"/>
      <c r="M91" s="334"/>
      <c r="N91" s="334"/>
      <c r="O91" s="334"/>
      <c r="P91" s="334"/>
      <c r="Q91" s="334"/>
      <c r="R91" s="334"/>
      <c r="S91" s="334"/>
      <c r="T91" s="2165"/>
      <c r="U91" s="69"/>
    </row>
    <row r="92" spans="1:21" s="34" customFormat="1" ht="14.1" customHeight="1" x14ac:dyDescent="0.25">
      <c r="A92" s="370" t="s">
        <v>92</v>
      </c>
      <c r="B92" s="334"/>
      <c r="C92" s="334"/>
      <c r="D92" s="334"/>
      <c r="E92" s="334"/>
      <c r="F92" s="334"/>
      <c r="G92" s="334"/>
      <c r="H92" s="334"/>
      <c r="I92" s="334">
        <v>2</v>
      </c>
      <c r="J92" s="334"/>
      <c r="K92" s="334">
        <v>36</v>
      </c>
      <c r="L92" s="334"/>
      <c r="M92" s="334"/>
      <c r="N92" s="334">
        <v>3</v>
      </c>
      <c r="O92" s="334">
        <v>30</v>
      </c>
      <c r="P92" s="334"/>
      <c r="Q92" s="334">
        <v>2</v>
      </c>
      <c r="R92" s="334"/>
      <c r="S92" s="334"/>
      <c r="T92" s="2165"/>
      <c r="U92" s="69"/>
    </row>
    <row r="93" spans="1:21" s="34" customFormat="1" ht="14.1" customHeight="1" x14ac:dyDescent="0.25">
      <c r="A93" s="370" t="s">
        <v>771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>
        <v>10</v>
      </c>
      <c r="L93" s="334">
        <v>16</v>
      </c>
      <c r="M93" s="334"/>
      <c r="N93" s="334"/>
      <c r="O93" s="334"/>
      <c r="P93" s="334"/>
      <c r="Q93" s="334"/>
      <c r="R93" s="334"/>
      <c r="S93" s="334"/>
      <c r="T93" s="2165"/>
      <c r="U93" s="69"/>
    </row>
    <row r="94" spans="1:21" ht="14.1" customHeight="1" x14ac:dyDescent="0.25">
      <c r="A94" s="367" t="s">
        <v>469</v>
      </c>
      <c r="B94" s="334"/>
      <c r="C94" s="334"/>
      <c r="D94" s="334"/>
      <c r="E94" s="334"/>
      <c r="F94" s="334"/>
      <c r="G94" s="334"/>
      <c r="H94" s="334"/>
      <c r="I94" s="334">
        <v>3</v>
      </c>
      <c r="J94" s="334"/>
      <c r="K94" s="334">
        <v>20</v>
      </c>
      <c r="L94" s="334"/>
      <c r="M94" s="334"/>
      <c r="N94" s="334"/>
      <c r="O94" s="334">
        <v>52</v>
      </c>
      <c r="P94" s="334"/>
      <c r="Q94" s="334">
        <v>3</v>
      </c>
      <c r="R94" s="334"/>
      <c r="S94" s="334"/>
      <c r="T94" s="2165"/>
      <c r="U94" s="69"/>
    </row>
    <row r="95" spans="1:21" ht="14.1" customHeight="1" x14ac:dyDescent="0.25">
      <c r="A95" s="370" t="s">
        <v>835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>
        <v>4</v>
      </c>
      <c r="L95" s="334"/>
      <c r="M95" s="334"/>
      <c r="N95" s="334"/>
      <c r="O95" s="334"/>
      <c r="P95" s="334"/>
      <c r="Q95" s="334"/>
      <c r="R95" s="334"/>
      <c r="S95" s="334"/>
      <c r="T95" s="2165"/>
      <c r="U95" s="69"/>
    </row>
    <row r="96" spans="1:21" ht="14.1" customHeight="1" x14ac:dyDescent="0.25">
      <c r="A96" s="370" t="s">
        <v>821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>
        <v>4</v>
      </c>
      <c r="O96" s="334"/>
      <c r="P96" s="334">
        <v>1</v>
      </c>
      <c r="Q96" s="334"/>
      <c r="R96" s="334"/>
      <c r="S96" s="334"/>
      <c r="T96" s="2165"/>
      <c r="U96" s="69"/>
    </row>
    <row r="97" spans="1:21" ht="14.1" customHeight="1" x14ac:dyDescent="0.25">
      <c r="A97" s="367" t="s">
        <v>418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>
        <v>36</v>
      </c>
      <c r="L97" s="334"/>
      <c r="M97" s="334"/>
      <c r="N97" s="334"/>
      <c r="O97" s="334">
        <v>22</v>
      </c>
      <c r="P97" s="334"/>
      <c r="Q97" s="334"/>
      <c r="R97" s="334"/>
      <c r="S97" s="334"/>
      <c r="T97" s="2165"/>
      <c r="U97" s="69"/>
    </row>
    <row r="98" spans="1:21" ht="14.1" customHeight="1" x14ac:dyDescent="0.25">
      <c r="A98" s="370" t="s">
        <v>123</v>
      </c>
      <c r="B98" s="334"/>
      <c r="C98" s="334"/>
      <c r="D98" s="334"/>
      <c r="E98" s="334"/>
      <c r="F98" s="334"/>
      <c r="G98" s="334"/>
      <c r="H98" s="334"/>
      <c r="I98" s="334">
        <v>3</v>
      </c>
      <c r="J98" s="334"/>
      <c r="K98" s="334">
        <v>22</v>
      </c>
      <c r="L98" s="334">
        <v>3</v>
      </c>
      <c r="M98" s="334"/>
      <c r="N98" s="334">
        <v>4</v>
      </c>
      <c r="O98" s="334">
        <v>29</v>
      </c>
      <c r="P98" s="334"/>
      <c r="Q98" s="334"/>
      <c r="R98" s="334"/>
      <c r="S98" s="334"/>
      <c r="T98" s="2165"/>
      <c r="U98" s="69"/>
    </row>
    <row r="99" spans="1:21" ht="14.1" customHeight="1" thickBot="1" x14ac:dyDescent="0.3">
      <c r="A99" s="369" t="s">
        <v>116</v>
      </c>
      <c r="B99" s="996"/>
      <c r="C99" s="996"/>
      <c r="D99" s="996"/>
      <c r="E99" s="996"/>
      <c r="F99" s="996"/>
      <c r="G99" s="996"/>
      <c r="H99" s="996"/>
      <c r="I99" s="996">
        <v>1</v>
      </c>
      <c r="J99" s="996">
        <v>1</v>
      </c>
      <c r="K99" s="996">
        <v>5</v>
      </c>
      <c r="L99" s="996"/>
      <c r="M99" s="334"/>
      <c r="N99" s="996"/>
      <c r="O99" s="996">
        <v>5</v>
      </c>
      <c r="P99" s="996"/>
      <c r="Q99" s="996"/>
      <c r="R99" s="996"/>
      <c r="S99" s="996"/>
      <c r="T99" s="2167"/>
      <c r="U99" s="69"/>
    </row>
    <row r="100" spans="1:21" ht="14.1" customHeight="1" thickBot="1" x14ac:dyDescent="0.3">
      <c r="A100" s="379" t="s">
        <v>145</v>
      </c>
      <c r="B100" s="524"/>
      <c r="C100" s="524"/>
      <c r="D100" s="524"/>
      <c r="E100" s="524"/>
      <c r="F100" s="524"/>
      <c r="G100" s="524"/>
      <c r="H100" s="524"/>
      <c r="I100" s="524">
        <v>10</v>
      </c>
      <c r="J100" s="524">
        <v>11</v>
      </c>
      <c r="K100" s="524">
        <v>243</v>
      </c>
      <c r="L100" s="524">
        <v>19</v>
      </c>
      <c r="M100" s="524"/>
      <c r="N100" s="524">
        <v>17</v>
      </c>
      <c r="O100" s="524">
        <v>234</v>
      </c>
      <c r="P100" s="524">
        <v>2</v>
      </c>
      <c r="Q100" s="524">
        <v>9</v>
      </c>
      <c r="R100" s="524"/>
      <c r="S100" s="524"/>
      <c r="T100" s="524"/>
      <c r="U100" s="69"/>
    </row>
    <row r="101" spans="1:21" ht="15" customHeight="1" x14ac:dyDescent="0.25">
      <c r="A101" s="520" t="s">
        <v>59</v>
      </c>
      <c r="B101" s="520"/>
      <c r="C101" s="520"/>
      <c r="D101" s="520"/>
      <c r="E101" s="520"/>
      <c r="F101" s="520"/>
      <c r="G101" s="998"/>
      <c r="H101" s="998"/>
      <c r="I101" s="998"/>
      <c r="J101" s="998"/>
      <c r="K101" s="998"/>
      <c r="L101" s="998"/>
      <c r="M101" s="999"/>
      <c r="N101" s="998"/>
      <c r="O101" s="998"/>
      <c r="P101" s="998"/>
      <c r="Q101" s="998"/>
      <c r="R101" s="998"/>
      <c r="S101" s="998"/>
      <c r="T101" s="2168"/>
      <c r="U101" s="69"/>
    </row>
    <row r="102" spans="1:21" ht="15" customHeight="1" thickBot="1" x14ac:dyDescent="0.3">
      <c r="A102" s="520" t="s">
        <v>593</v>
      </c>
      <c r="B102" s="520"/>
      <c r="C102" s="520"/>
      <c r="D102" s="520"/>
      <c r="E102" s="520"/>
      <c r="F102" s="520"/>
      <c r="G102" s="998"/>
      <c r="H102" s="998"/>
      <c r="I102" s="998"/>
      <c r="J102" s="998"/>
      <c r="K102" s="998"/>
      <c r="L102" s="998"/>
      <c r="M102" s="999"/>
      <c r="N102" s="998"/>
      <c r="O102" s="998"/>
      <c r="P102" s="998"/>
      <c r="Q102" s="998"/>
      <c r="R102" s="998"/>
      <c r="S102" s="998"/>
      <c r="T102" s="2168"/>
      <c r="U102" s="69"/>
    </row>
    <row r="103" spans="1:21" s="1899" customFormat="1" ht="15" customHeight="1" thickBot="1" x14ac:dyDescent="0.3">
      <c r="A103" s="1903" t="s">
        <v>591</v>
      </c>
      <c r="B103" s="1903"/>
      <c r="C103" s="1903"/>
      <c r="D103" s="1903"/>
      <c r="E103" s="1903"/>
      <c r="F103" s="1903"/>
      <c r="G103" s="1903"/>
      <c r="H103" s="1903"/>
      <c r="I103" s="1903"/>
      <c r="J103" s="1903"/>
      <c r="K103" s="1903"/>
      <c r="L103" s="1903"/>
      <c r="M103" s="1903"/>
      <c r="N103" s="1903"/>
      <c r="O103" s="1903"/>
      <c r="P103" s="1903"/>
      <c r="Q103" s="1903"/>
      <c r="R103" s="1903"/>
      <c r="S103" s="1903"/>
      <c r="T103" s="1903"/>
    </row>
    <row r="104" spans="1:21" ht="15" customHeight="1" x14ac:dyDescent="0.25">
      <c r="A104" s="1898" t="s">
        <v>110</v>
      </c>
      <c r="B104" s="535"/>
      <c r="C104" s="535"/>
      <c r="D104" s="535"/>
      <c r="E104" s="535"/>
      <c r="F104" s="535"/>
      <c r="G104" s="535"/>
      <c r="H104" s="535"/>
      <c r="I104" s="535">
        <v>1</v>
      </c>
      <c r="J104" s="535"/>
      <c r="K104" s="535"/>
      <c r="L104" s="535">
        <v>18</v>
      </c>
      <c r="M104" s="535"/>
      <c r="N104" s="535"/>
      <c r="O104" s="535"/>
      <c r="P104" s="535"/>
      <c r="Q104" s="535"/>
      <c r="R104" s="535"/>
      <c r="S104" s="535"/>
      <c r="T104" s="2163"/>
      <c r="U104" s="69"/>
    </row>
    <row r="105" spans="1:21" ht="15" customHeight="1" x14ac:dyDescent="0.25">
      <c r="A105" s="367" t="s">
        <v>240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>
        <v>32</v>
      </c>
      <c r="L105" s="334">
        <v>1</v>
      </c>
      <c r="M105" s="334"/>
      <c r="N105" s="334"/>
      <c r="O105" s="334"/>
      <c r="P105" s="334"/>
      <c r="Q105" s="334"/>
      <c r="R105" s="334"/>
      <c r="S105" s="334"/>
      <c r="T105" s="2165"/>
      <c r="U105" s="69"/>
    </row>
    <row r="106" spans="1:21" ht="15" customHeight="1" x14ac:dyDescent="0.25">
      <c r="A106" s="367" t="s">
        <v>233</v>
      </c>
      <c r="B106" s="334"/>
      <c r="C106" s="334"/>
      <c r="D106" s="334"/>
      <c r="E106" s="334"/>
      <c r="F106" s="334"/>
      <c r="G106" s="334"/>
      <c r="H106" s="334"/>
      <c r="I106" s="334">
        <v>3</v>
      </c>
      <c r="J106" s="334"/>
      <c r="K106" s="334">
        <v>60</v>
      </c>
      <c r="L106" s="334">
        <v>2</v>
      </c>
      <c r="M106" s="334"/>
      <c r="N106" s="334"/>
      <c r="O106" s="334"/>
      <c r="P106" s="334"/>
      <c r="Q106" s="334"/>
      <c r="R106" s="334"/>
      <c r="S106" s="334"/>
      <c r="T106" s="2165"/>
      <c r="U106" s="69"/>
    </row>
    <row r="107" spans="1:21" ht="15" customHeight="1" x14ac:dyDescent="0.35">
      <c r="A107" s="318" t="s">
        <v>37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>
        <v>12</v>
      </c>
      <c r="T107" s="2165"/>
      <c r="U107" s="69"/>
    </row>
    <row r="108" spans="1:21" ht="15" customHeight="1" x14ac:dyDescent="0.25">
      <c r="A108" s="367" t="s">
        <v>133</v>
      </c>
      <c r="B108" s="334"/>
      <c r="C108" s="334"/>
      <c r="D108" s="334"/>
      <c r="E108" s="334"/>
      <c r="F108" s="334"/>
      <c r="G108" s="334"/>
      <c r="H108" s="334"/>
      <c r="I108" s="334">
        <v>9</v>
      </c>
      <c r="J108" s="334"/>
      <c r="K108" s="334">
        <v>7</v>
      </c>
      <c r="L108" s="334">
        <v>24</v>
      </c>
      <c r="M108" s="334"/>
      <c r="N108" s="334"/>
      <c r="O108" s="334">
        <v>30</v>
      </c>
      <c r="P108" s="334"/>
      <c r="Q108" s="334"/>
      <c r="R108" s="334"/>
      <c r="S108" s="334"/>
      <c r="T108" s="2165"/>
      <c r="U108" s="69"/>
    </row>
    <row r="109" spans="1:21" ht="15" customHeight="1" x14ac:dyDescent="0.25">
      <c r="A109" s="367" t="s">
        <v>484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>
        <v>31</v>
      </c>
      <c r="P109" s="334"/>
      <c r="Q109" s="334"/>
      <c r="R109" s="334"/>
      <c r="S109" s="334"/>
      <c r="T109" s="2165"/>
      <c r="U109" s="69"/>
    </row>
    <row r="110" spans="1:21" ht="15" customHeight="1" x14ac:dyDescent="0.25">
      <c r="A110" s="367" t="s">
        <v>963</v>
      </c>
      <c r="B110" s="334"/>
      <c r="C110" s="334"/>
      <c r="D110" s="334"/>
      <c r="E110" s="334"/>
      <c r="F110" s="334"/>
      <c r="G110" s="334"/>
      <c r="H110" s="334"/>
      <c r="I110" s="334">
        <v>1</v>
      </c>
      <c r="J110" s="334"/>
      <c r="K110" s="334">
        <v>37</v>
      </c>
      <c r="L110" s="334">
        <v>3</v>
      </c>
      <c r="M110" s="334"/>
      <c r="N110" s="334"/>
      <c r="O110" s="334"/>
      <c r="P110" s="334"/>
      <c r="Q110" s="334"/>
      <c r="R110" s="334"/>
      <c r="S110" s="334"/>
      <c r="T110" s="2165"/>
      <c r="U110" s="69"/>
    </row>
    <row r="111" spans="1:21" ht="15" customHeight="1" x14ac:dyDescent="0.25">
      <c r="A111" s="367" t="s">
        <v>508</v>
      </c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2165"/>
      <c r="U111" s="69"/>
    </row>
    <row r="112" spans="1:21" ht="17.100000000000001" customHeight="1" x14ac:dyDescent="0.35">
      <c r="A112" s="530" t="s">
        <v>38</v>
      </c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>
        <v>32</v>
      </c>
      <c r="M112" s="334"/>
      <c r="N112" s="334"/>
      <c r="O112" s="334"/>
      <c r="P112" s="334"/>
      <c r="Q112" s="334"/>
      <c r="R112" s="334"/>
      <c r="S112" s="334"/>
      <c r="T112" s="2165"/>
      <c r="U112" s="69"/>
    </row>
    <row r="113" spans="1:21" ht="15" customHeight="1" x14ac:dyDescent="0.25">
      <c r="A113" s="367" t="s">
        <v>412</v>
      </c>
      <c r="B113" s="334"/>
      <c r="C113" s="334"/>
      <c r="D113" s="334"/>
      <c r="E113" s="334"/>
      <c r="F113" s="334"/>
      <c r="G113" s="334"/>
      <c r="H113" s="334"/>
      <c r="I113" s="334">
        <v>1</v>
      </c>
      <c r="J113" s="334"/>
      <c r="K113" s="334">
        <v>35</v>
      </c>
      <c r="L113" s="334">
        <v>1</v>
      </c>
      <c r="M113" s="334"/>
      <c r="N113" s="334"/>
      <c r="O113" s="334">
        <v>18</v>
      </c>
      <c r="P113" s="334"/>
      <c r="Q113" s="334"/>
      <c r="R113" s="334"/>
      <c r="S113" s="334"/>
      <c r="T113" s="2165"/>
      <c r="U113" s="69"/>
    </row>
    <row r="114" spans="1:21" ht="15" customHeight="1" x14ac:dyDescent="0.25">
      <c r="A114" s="364" t="s">
        <v>263</v>
      </c>
      <c r="B114" s="334"/>
      <c r="C114" s="334"/>
      <c r="D114" s="334"/>
      <c r="E114" s="334"/>
      <c r="F114" s="334"/>
      <c r="G114" s="334"/>
      <c r="H114" s="334"/>
      <c r="I114" s="334"/>
      <c r="J114" s="334"/>
      <c r="K114" s="334">
        <v>16</v>
      </c>
      <c r="L114" s="334">
        <v>7</v>
      </c>
      <c r="M114" s="334"/>
      <c r="N114" s="334"/>
      <c r="O114" s="334"/>
      <c r="P114" s="334"/>
      <c r="Q114" s="334"/>
      <c r="R114" s="334"/>
      <c r="S114" s="334"/>
      <c r="T114" s="2165"/>
      <c r="U114" s="69"/>
    </row>
    <row r="115" spans="1:21" ht="15" customHeight="1" x14ac:dyDescent="0.25">
      <c r="A115" s="367" t="s">
        <v>348</v>
      </c>
      <c r="B115" s="334"/>
      <c r="C115" s="334"/>
      <c r="D115" s="334"/>
      <c r="E115" s="334"/>
      <c r="F115" s="334"/>
      <c r="G115" s="334"/>
      <c r="H115" s="334"/>
      <c r="I115" s="334">
        <v>1</v>
      </c>
      <c r="J115" s="334">
        <v>1</v>
      </c>
      <c r="K115" s="334">
        <v>40</v>
      </c>
      <c r="L115" s="334">
        <v>5</v>
      </c>
      <c r="M115" s="334"/>
      <c r="N115" s="334"/>
      <c r="O115" s="334"/>
      <c r="P115" s="334"/>
      <c r="Q115" s="334"/>
      <c r="R115" s="334"/>
      <c r="S115" s="334">
        <v>20</v>
      </c>
      <c r="T115" s="2165">
        <v>6</v>
      </c>
      <c r="U115" s="69"/>
    </row>
    <row r="116" spans="1:21" s="34" customFormat="1" ht="15" customHeight="1" x14ac:dyDescent="0.25">
      <c r="A116" s="367" t="s">
        <v>352</v>
      </c>
      <c r="B116" s="334"/>
      <c r="C116" s="334"/>
      <c r="D116" s="334"/>
      <c r="E116" s="334"/>
      <c r="F116" s="334"/>
      <c r="G116" s="334"/>
      <c r="H116" s="334"/>
      <c r="I116" s="334">
        <v>2</v>
      </c>
      <c r="J116" s="334"/>
      <c r="K116" s="334">
        <v>55</v>
      </c>
      <c r="L116" s="334">
        <v>2</v>
      </c>
      <c r="M116" s="334"/>
      <c r="N116" s="334"/>
      <c r="O116" s="334"/>
      <c r="P116" s="334"/>
      <c r="Q116" s="334"/>
      <c r="R116" s="334"/>
      <c r="S116" s="334"/>
      <c r="T116" s="2165"/>
      <c r="U116" s="69"/>
    </row>
    <row r="117" spans="1:21" ht="15" customHeight="1" x14ac:dyDescent="0.25">
      <c r="A117" s="367" t="s">
        <v>578</v>
      </c>
      <c r="B117" s="334"/>
      <c r="C117" s="334"/>
      <c r="D117" s="334"/>
      <c r="E117" s="334"/>
      <c r="F117" s="334"/>
      <c r="G117" s="334"/>
      <c r="H117" s="334"/>
      <c r="I117" s="334"/>
      <c r="J117" s="334"/>
      <c r="K117" s="334">
        <v>26</v>
      </c>
      <c r="L117" s="334">
        <v>20</v>
      </c>
      <c r="M117" s="334"/>
      <c r="N117" s="334"/>
      <c r="O117" s="334"/>
      <c r="P117" s="334"/>
      <c r="Q117" s="334"/>
      <c r="R117" s="334"/>
      <c r="S117" s="334"/>
      <c r="T117" s="2165"/>
      <c r="U117" s="69"/>
    </row>
    <row r="118" spans="1:21" ht="15" customHeight="1" thickBot="1" x14ac:dyDescent="0.3">
      <c r="A118" s="370" t="s">
        <v>232</v>
      </c>
      <c r="B118" s="996"/>
      <c r="C118" s="996"/>
      <c r="D118" s="996"/>
      <c r="E118" s="996"/>
      <c r="F118" s="996"/>
      <c r="G118" s="996"/>
      <c r="H118" s="996"/>
      <c r="I118" s="996"/>
      <c r="J118" s="996"/>
      <c r="K118" s="996">
        <v>10</v>
      </c>
      <c r="L118" s="996"/>
      <c r="M118" s="996"/>
      <c r="N118" s="996">
        <v>1</v>
      </c>
      <c r="O118" s="996">
        <v>11</v>
      </c>
      <c r="P118" s="996"/>
      <c r="Q118" s="996"/>
      <c r="R118" s="996"/>
      <c r="S118" s="996"/>
      <c r="T118" s="2167"/>
      <c r="U118" s="69"/>
    </row>
    <row r="119" spans="1:21" s="1899" customFormat="1" ht="15" customHeight="1" thickBot="1" x14ac:dyDescent="0.3">
      <c r="A119" s="1903" t="s">
        <v>145</v>
      </c>
      <c r="B119" s="1902"/>
      <c r="C119" s="1902"/>
      <c r="D119" s="1902"/>
      <c r="E119" s="1902"/>
      <c r="F119" s="1902"/>
      <c r="G119" s="1902"/>
      <c r="H119" s="1902"/>
      <c r="I119" s="1902">
        <v>18</v>
      </c>
      <c r="J119" s="1902">
        <v>1</v>
      </c>
      <c r="K119" s="1902">
        <v>318</v>
      </c>
      <c r="L119" s="1902">
        <v>115</v>
      </c>
      <c r="M119" s="1902"/>
      <c r="N119" s="1902">
        <v>1</v>
      </c>
      <c r="O119" s="1902">
        <v>90</v>
      </c>
      <c r="P119" s="1902"/>
      <c r="Q119" s="1902"/>
      <c r="R119" s="1902"/>
      <c r="S119" s="1902">
        <v>32</v>
      </c>
      <c r="T119" s="1902">
        <v>6</v>
      </c>
    </row>
    <row r="120" spans="1:21" s="1899" customFormat="1" ht="15" customHeight="1" thickBot="1" x14ac:dyDescent="0.3">
      <c r="A120" s="1903" t="s">
        <v>247</v>
      </c>
      <c r="B120" s="1902"/>
      <c r="C120" s="1902"/>
      <c r="D120" s="1902"/>
      <c r="E120" s="1902"/>
      <c r="F120" s="1902"/>
      <c r="G120" s="1902"/>
      <c r="H120" s="1902"/>
      <c r="I120" s="1902"/>
      <c r="J120" s="1903"/>
      <c r="K120" s="1902"/>
      <c r="L120" s="1902"/>
      <c r="M120" s="1903"/>
      <c r="N120" s="1902"/>
      <c r="O120" s="1902"/>
      <c r="P120" s="1902"/>
      <c r="Q120" s="1902"/>
      <c r="R120" s="1902"/>
      <c r="S120" s="1902"/>
      <c r="T120" s="1902"/>
    </row>
    <row r="121" spans="1:21" ht="17.100000000000001" customHeight="1" x14ac:dyDescent="0.35">
      <c r="A121" s="1898" t="s">
        <v>40</v>
      </c>
      <c r="B121" s="535"/>
      <c r="C121" s="535"/>
      <c r="D121" s="535"/>
      <c r="E121" s="535"/>
      <c r="F121" s="535"/>
      <c r="G121" s="535"/>
      <c r="H121" s="535"/>
      <c r="I121" s="535"/>
      <c r="J121" s="535"/>
      <c r="K121" s="535">
        <v>7</v>
      </c>
      <c r="L121" s="535"/>
      <c r="M121" s="535"/>
      <c r="N121" s="535"/>
      <c r="O121" s="535">
        <v>3</v>
      </c>
      <c r="P121" s="535"/>
      <c r="Q121" s="535"/>
      <c r="R121" s="535"/>
      <c r="S121" s="535"/>
      <c r="T121" s="2163"/>
      <c r="U121" s="69"/>
    </row>
    <row r="122" spans="1:21" ht="17.100000000000001" customHeight="1" x14ac:dyDescent="0.35">
      <c r="A122" s="367" t="s">
        <v>41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535"/>
      <c r="T122" s="2163"/>
      <c r="U122" s="69"/>
    </row>
    <row r="123" spans="1:21" ht="17.100000000000001" customHeight="1" x14ac:dyDescent="0.25">
      <c r="A123" s="367" t="s">
        <v>917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>
        <v>8</v>
      </c>
      <c r="L123" s="334"/>
      <c r="M123" s="334"/>
      <c r="N123" s="334"/>
      <c r="O123" s="334">
        <v>8</v>
      </c>
      <c r="P123" s="334"/>
      <c r="Q123" s="334"/>
      <c r="R123" s="334"/>
      <c r="S123" s="535"/>
      <c r="T123" s="2163"/>
      <c r="U123" s="69"/>
    </row>
    <row r="124" spans="1:21" ht="15" customHeight="1" x14ac:dyDescent="0.35">
      <c r="A124" s="367" t="s">
        <v>39</v>
      </c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>
        <v>1</v>
      </c>
      <c r="P124" s="334"/>
      <c r="Q124" s="334"/>
      <c r="R124" s="334"/>
      <c r="S124" s="334"/>
      <c r="T124" s="2165"/>
      <c r="U124" s="69"/>
    </row>
    <row r="125" spans="1:21" ht="17.100000000000001" customHeight="1" thickBot="1" x14ac:dyDescent="0.4">
      <c r="A125" s="370" t="s">
        <v>42</v>
      </c>
      <c r="B125" s="996"/>
      <c r="C125" s="996"/>
      <c r="D125" s="996"/>
      <c r="E125" s="996"/>
      <c r="F125" s="996"/>
      <c r="G125" s="996"/>
      <c r="H125" s="996"/>
      <c r="I125" s="996"/>
      <c r="J125" s="996"/>
      <c r="K125" s="996">
        <v>1</v>
      </c>
      <c r="L125" s="996"/>
      <c r="M125" s="996"/>
      <c r="N125" s="996"/>
      <c r="O125" s="996"/>
      <c r="P125" s="996"/>
      <c r="Q125" s="996"/>
      <c r="R125" s="996"/>
      <c r="S125" s="996"/>
      <c r="T125" s="2167"/>
      <c r="U125" s="69"/>
    </row>
    <row r="126" spans="1:21" s="1900" customFormat="1" ht="15" customHeight="1" thickBot="1" x14ac:dyDescent="0.3">
      <c r="A126" s="1901" t="s">
        <v>145</v>
      </c>
      <c r="B126" s="1902"/>
      <c r="C126" s="1902"/>
      <c r="D126" s="1902"/>
      <c r="E126" s="1902"/>
      <c r="F126" s="1902"/>
      <c r="G126" s="1902"/>
      <c r="H126" s="1902"/>
      <c r="I126" s="1902"/>
      <c r="J126" s="1902"/>
      <c r="K126" s="1902">
        <v>16</v>
      </c>
      <c r="L126" s="1902"/>
      <c r="M126" s="1902"/>
      <c r="N126" s="1902"/>
      <c r="O126" s="1902">
        <v>12</v>
      </c>
      <c r="P126" s="1902"/>
      <c r="Q126" s="1902"/>
      <c r="R126" s="1902"/>
      <c r="S126" s="1902"/>
      <c r="T126" s="1902"/>
    </row>
    <row r="127" spans="1:21" s="1900" customFormat="1" ht="15" customHeight="1" thickBot="1" x14ac:dyDescent="0.3">
      <c r="A127" s="1901" t="s">
        <v>246</v>
      </c>
      <c r="B127" s="1902"/>
      <c r="C127" s="1902"/>
      <c r="D127" s="1902"/>
      <c r="E127" s="1902"/>
      <c r="F127" s="1902"/>
      <c r="G127" s="1902"/>
      <c r="H127" s="1902"/>
      <c r="I127" s="1902"/>
      <c r="J127" s="1902"/>
      <c r="K127" s="1902"/>
      <c r="L127" s="1902"/>
      <c r="M127" s="1902"/>
      <c r="N127" s="1902"/>
      <c r="O127" s="1902"/>
      <c r="P127" s="1902"/>
      <c r="Q127" s="1902"/>
      <c r="R127" s="1902"/>
      <c r="S127" s="1902"/>
      <c r="T127" s="1902"/>
    </row>
    <row r="128" spans="1:21" ht="15" customHeight="1" x14ac:dyDescent="0.25">
      <c r="A128" s="1898" t="s">
        <v>238</v>
      </c>
      <c r="B128" s="535"/>
      <c r="C128" s="535"/>
      <c r="D128" s="535"/>
      <c r="E128" s="535"/>
      <c r="F128" s="535"/>
      <c r="G128" s="535"/>
      <c r="H128" s="535"/>
      <c r="I128" s="535">
        <v>9</v>
      </c>
      <c r="J128" s="535">
        <v>1</v>
      </c>
      <c r="K128" s="535">
        <v>118</v>
      </c>
      <c r="L128" s="535">
        <v>3</v>
      </c>
      <c r="M128" s="535"/>
      <c r="N128" s="535"/>
      <c r="O128" s="535">
        <v>113</v>
      </c>
      <c r="P128" s="535"/>
      <c r="Q128" s="535"/>
      <c r="R128" s="535"/>
      <c r="S128" s="535"/>
      <c r="T128" s="2163"/>
      <c r="U128" s="69"/>
    </row>
    <row r="129" spans="1:21" ht="17.100000000000001" customHeight="1" x14ac:dyDescent="0.35">
      <c r="A129" s="262" t="s">
        <v>43</v>
      </c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>
        <v>14</v>
      </c>
      <c r="T129" s="2165"/>
      <c r="U129" s="69"/>
    </row>
    <row r="130" spans="1:21" ht="15" customHeight="1" x14ac:dyDescent="0.35">
      <c r="A130" s="262" t="s">
        <v>44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>
        <v>66</v>
      </c>
      <c r="T130" s="2165">
        <v>6</v>
      </c>
      <c r="U130" s="69"/>
    </row>
    <row r="131" spans="1:21" ht="15" customHeight="1" x14ac:dyDescent="0.25">
      <c r="A131" s="367" t="s">
        <v>239</v>
      </c>
      <c r="B131" s="334"/>
      <c r="C131" s="334"/>
      <c r="D131" s="334"/>
      <c r="E131" s="334"/>
      <c r="F131" s="334"/>
      <c r="G131" s="334"/>
      <c r="H131" s="334"/>
      <c r="I131" s="334">
        <v>4</v>
      </c>
      <c r="J131" s="334"/>
      <c r="K131" s="334">
        <v>59</v>
      </c>
      <c r="L131" s="334"/>
      <c r="M131" s="334"/>
      <c r="N131" s="334"/>
      <c r="O131" s="334">
        <v>46</v>
      </c>
      <c r="P131" s="334"/>
      <c r="Q131" s="334"/>
      <c r="R131" s="334"/>
      <c r="S131" s="334"/>
      <c r="T131" s="2165"/>
      <c r="U131" s="69"/>
    </row>
    <row r="132" spans="1:21" ht="15" customHeight="1" x14ac:dyDescent="0.25">
      <c r="A132" s="370" t="s">
        <v>836</v>
      </c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2165"/>
      <c r="U132" s="69"/>
    </row>
    <row r="133" spans="1:21" ht="15" customHeight="1" x14ac:dyDescent="0.25">
      <c r="A133" s="367" t="s">
        <v>458</v>
      </c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2165"/>
      <c r="U133" s="69"/>
    </row>
    <row r="134" spans="1:21" ht="15" customHeight="1" x14ac:dyDescent="0.35">
      <c r="A134" s="262" t="s">
        <v>45</v>
      </c>
      <c r="B134" s="334"/>
      <c r="C134" s="334"/>
      <c r="D134" s="334"/>
      <c r="E134" s="334"/>
      <c r="F134" s="334"/>
      <c r="G134" s="334"/>
      <c r="H134" s="334"/>
      <c r="I134" s="334">
        <v>7</v>
      </c>
      <c r="J134" s="334"/>
      <c r="K134" s="334">
        <v>50</v>
      </c>
      <c r="L134" s="334"/>
      <c r="M134" s="334"/>
      <c r="N134" s="334"/>
      <c r="O134" s="334"/>
      <c r="P134" s="334"/>
      <c r="Q134" s="334"/>
      <c r="R134" s="334"/>
      <c r="S134" s="334"/>
      <c r="T134" s="2165"/>
      <c r="U134" s="69"/>
    </row>
    <row r="135" spans="1:21" ht="15" customHeight="1" x14ac:dyDescent="0.25">
      <c r="A135" s="367" t="s">
        <v>507</v>
      </c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2165"/>
      <c r="U135" s="69"/>
    </row>
    <row r="136" spans="1:21" ht="15" customHeight="1" x14ac:dyDescent="0.35">
      <c r="A136" s="262" t="s">
        <v>837</v>
      </c>
      <c r="B136" s="334"/>
      <c r="C136" s="334"/>
      <c r="D136" s="334"/>
      <c r="E136" s="334"/>
      <c r="F136" s="334"/>
      <c r="G136" s="334"/>
      <c r="H136" s="334"/>
      <c r="I136" s="334">
        <v>2</v>
      </c>
      <c r="J136" s="334">
        <v>2</v>
      </c>
      <c r="K136" s="334">
        <v>13</v>
      </c>
      <c r="L136" s="334"/>
      <c r="M136" s="334"/>
      <c r="N136" s="334"/>
      <c r="O136" s="334"/>
      <c r="P136" s="334"/>
      <c r="Q136" s="334"/>
      <c r="R136" s="334"/>
      <c r="S136" s="334"/>
      <c r="T136" s="2165"/>
      <c r="U136" s="69"/>
    </row>
    <row r="137" spans="1:21" ht="15" customHeight="1" thickBot="1" x14ac:dyDescent="0.4">
      <c r="A137" s="1904" t="s">
        <v>702</v>
      </c>
      <c r="B137" s="996"/>
      <c r="C137" s="996"/>
      <c r="D137" s="996"/>
      <c r="E137" s="996"/>
      <c r="F137" s="996"/>
      <c r="G137" s="996"/>
      <c r="H137" s="996"/>
      <c r="I137" s="996"/>
      <c r="J137" s="996">
        <v>4</v>
      </c>
      <c r="K137" s="996">
        <v>18</v>
      </c>
      <c r="L137" s="996">
        <v>6</v>
      </c>
      <c r="M137" s="996"/>
      <c r="N137" s="996">
        <v>3</v>
      </c>
      <c r="O137" s="996">
        <v>52</v>
      </c>
      <c r="P137" s="996"/>
      <c r="Q137" s="996"/>
      <c r="R137" s="996"/>
      <c r="S137" s="996"/>
      <c r="T137" s="2167"/>
      <c r="U137" s="69"/>
    </row>
    <row r="138" spans="1:21" s="1900" customFormat="1" ht="15" customHeight="1" thickBot="1" x14ac:dyDescent="0.3">
      <c r="A138" s="1901" t="s">
        <v>145</v>
      </c>
      <c r="B138" s="1902"/>
      <c r="C138" s="1902"/>
      <c r="D138" s="1902"/>
      <c r="E138" s="1902"/>
      <c r="F138" s="1902"/>
      <c r="G138" s="1902"/>
      <c r="H138" s="1902"/>
      <c r="I138" s="1902">
        <v>22</v>
      </c>
      <c r="J138" s="1902">
        <v>7</v>
      </c>
      <c r="K138" s="1902">
        <v>258</v>
      </c>
      <c r="L138" s="1902">
        <v>9</v>
      </c>
      <c r="M138" s="1902"/>
      <c r="N138" s="1902">
        <v>3</v>
      </c>
      <c r="O138" s="1902">
        <v>211</v>
      </c>
      <c r="P138" s="1902"/>
      <c r="Q138" s="1902"/>
      <c r="R138" s="1902"/>
      <c r="S138" s="1902">
        <v>80</v>
      </c>
      <c r="T138" s="1902">
        <v>6</v>
      </c>
    </row>
    <row r="139" spans="1:21" s="1900" customFormat="1" ht="21" customHeight="1" thickBot="1" x14ac:dyDescent="0.3">
      <c r="A139" s="1901" t="s">
        <v>345</v>
      </c>
      <c r="B139" s="1902"/>
      <c r="C139" s="1902"/>
      <c r="D139" s="1902"/>
      <c r="E139" s="1902"/>
      <c r="F139" s="1902"/>
      <c r="G139" s="1902"/>
      <c r="H139" s="1902"/>
      <c r="I139" s="1902">
        <v>14</v>
      </c>
      <c r="J139" s="1902"/>
      <c r="K139" s="1902"/>
      <c r="L139" s="1902"/>
      <c r="M139" s="1902"/>
      <c r="N139" s="1902"/>
      <c r="O139" s="1902"/>
      <c r="P139" s="1902"/>
      <c r="Q139" s="1902"/>
      <c r="R139" s="1902"/>
      <c r="S139" s="1902"/>
      <c r="T139" s="1902"/>
    </row>
    <row r="140" spans="1:21" ht="15" customHeight="1" x14ac:dyDescent="0.25">
      <c r="A140" s="1898" t="s">
        <v>342</v>
      </c>
      <c r="B140" s="535"/>
      <c r="C140" s="535"/>
      <c r="D140" s="535"/>
      <c r="E140" s="535"/>
      <c r="F140" s="535"/>
      <c r="G140" s="535"/>
      <c r="H140" s="535"/>
      <c r="I140" s="535"/>
      <c r="J140" s="535"/>
      <c r="K140" s="535">
        <v>14</v>
      </c>
      <c r="L140" s="535">
        <v>4</v>
      </c>
      <c r="M140" s="535"/>
      <c r="N140" s="535"/>
      <c r="O140" s="535">
        <v>8</v>
      </c>
      <c r="P140" s="535"/>
      <c r="Q140" s="535">
        <v>1</v>
      </c>
      <c r="R140" s="535"/>
      <c r="S140" s="535"/>
      <c r="T140" s="2163"/>
      <c r="U140" s="68"/>
    </row>
    <row r="141" spans="1:21" ht="15" customHeight="1" x14ac:dyDescent="0.25">
      <c r="A141" s="367" t="s">
        <v>343</v>
      </c>
      <c r="B141" s="334"/>
      <c r="C141" s="334"/>
      <c r="D141" s="334"/>
      <c r="E141" s="334"/>
      <c r="F141" s="334"/>
      <c r="G141" s="334"/>
      <c r="H141" s="334"/>
      <c r="I141" s="334"/>
      <c r="J141" s="334"/>
      <c r="K141" s="334">
        <v>25</v>
      </c>
      <c r="L141" s="334">
        <v>25</v>
      </c>
      <c r="M141" s="334"/>
      <c r="N141" s="334">
        <v>5</v>
      </c>
      <c r="O141" s="334">
        <v>21</v>
      </c>
      <c r="P141" s="334"/>
      <c r="Q141" s="334">
        <v>1</v>
      </c>
      <c r="R141" s="334"/>
      <c r="S141" s="334"/>
      <c r="T141" s="2165"/>
      <c r="U141" s="68"/>
    </row>
    <row r="142" spans="1:21" ht="15" customHeight="1" x14ac:dyDescent="0.35">
      <c r="A142" s="262" t="s">
        <v>47</v>
      </c>
      <c r="B142" s="334"/>
      <c r="C142" s="334"/>
      <c r="D142" s="334"/>
      <c r="E142" s="334"/>
      <c r="F142" s="334"/>
      <c r="G142" s="334"/>
      <c r="H142" s="334"/>
      <c r="I142" s="334"/>
      <c r="J142" s="334"/>
      <c r="K142" s="334">
        <v>11</v>
      </c>
      <c r="L142" s="334">
        <v>9</v>
      </c>
      <c r="M142" s="334"/>
      <c r="N142" s="334"/>
      <c r="O142" s="334"/>
      <c r="P142" s="334"/>
      <c r="Q142" s="334"/>
      <c r="R142" s="334"/>
      <c r="S142" s="334"/>
      <c r="T142" s="2165"/>
      <c r="U142" s="68"/>
    </row>
    <row r="143" spans="1:21" ht="15" customHeight="1" thickBot="1" x14ac:dyDescent="0.3">
      <c r="A143" s="386" t="s">
        <v>341</v>
      </c>
      <c r="B143" s="334"/>
      <c r="C143" s="334"/>
      <c r="D143" s="334"/>
      <c r="E143" s="334"/>
      <c r="F143" s="334"/>
      <c r="G143" s="334"/>
      <c r="H143" s="334"/>
      <c r="I143" s="334"/>
      <c r="J143" s="334">
        <v>3</v>
      </c>
      <c r="K143" s="334">
        <v>7</v>
      </c>
      <c r="L143" s="334">
        <v>16</v>
      </c>
      <c r="M143" s="334"/>
      <c r="N143" s="334"/>
      <c r="O143" s="334">
        <v>34</v>
      </c>
      <c r="P143" s="334"/>
      <c r="Q143" s="334">
        <v>1</v>
      </c>
      <c r="R143" s="334"/>
      <c r="S143" s="996"/>
      <c r="T143" s="2169"/>
      <c r="U143" s="68"/>
    </row>
    <row r="144" spans="1:21" ht="15" customHeight="1" thickBot="1" x14ac:dyDescent="0.3">
      <c r="A144" s="365" t="s">
        <v>145</v>
      </c>
      <c r="B144" s="524"/>
      <c r="C144" s="524"/>
      <c r="D144" s="524"/>
      <c r="E144" s="524"/>
      <c r="F144" s="524"/>
      <c r="G144" s="524"/>
      <c r="H144" s="524"/>
      <c r="I144" s="524">
        <v>14</v>
      </c>
      <c r="J144" s="524">
        <v>3</v>
      </c>
      <c r="K144" s="524">
        <v>57</v>
      </c>
      <c r="L144" s="524">
        <v>54</v>
      </c>
      <c r="M144" s="524"/>
      <c r="N144" s="524">
        <v>5</v>
      </c>
      <c r="O144" s="524">
        <v>63</v>
      </c>
      <c r="P144" s="524"/>
      <c r="Q144" s="524">
        <v>3</v>
      </c>
      <c r="R144" s="524"/>
      <c r="S144" s="524"/>
      <c r="T144" s="524"/>
      <c r="U144" s="68"/>
    </row>
    <row r="145" spans="1:22" ht="15" customHeight="1" thickBot="1" x14ac:dyDescent="0.3">
      <c r="A145" s="379" t="s">
        <v>355</v>
      </c>
      <c r="B145" s="524">
        <v>3095</v>
      </c>
      <c r="C145" s="524">
        <v>3879</v>
      </c>
      <c r="D145" s="524">
        <v>3295</v>
      </c>
      <c r="E145" s="524">
        <v>2864</v>
      </c>
      <c r="F145" s="524">
        <v>3724</v>
      </c>
      <c r="G145" s="524">
        <v>41</v>
      </c>
      <c r="H145" s="524">
        <v>13803</v>
      </c>
      <c r="I145" s="524">
        <v>414</v>
      </c>
      <c r="J145" s="524">
        <v>105</v>
      </c>
      <c r="K145" s="524">
        <v>3956</v>
      </c>
      <c r="L145" s="524">
        <v>219</v>
      </c>
      <c r="M145" s="524">
        <v>1</v>
      </c>
      <c r="N145" s="524">
        <v>49</v>
      </c>
      <c r="O145" s="524">
        <v>2931</v>
      </c>
      <c r="P145" s="524">
        <v>4</v>
      </c>
      <c r="Q145" s="524">
        <v>203</v>
      </c>
      <c r="R145" s="524">
        <v>11</v>
      </c>
      <c r="S145" s="524">
        <v>449</v>
      </c>
      <c r="T145" s="524">
        <v>40</v>
      </c>
      <c r="U145" s="68"/>
      <c r="V145" s="249"/>
    </row>
    <row r="146" spans="1:22" ht="15" customHeight="1" x14ac:dyDescent="0.25">
      <c r="A146" s="765" t="s">
        <v>1009</v>
      </c>
      <c r="B146" s="525"/>
      <c r="C146" s="525"/>
      <c r="D146" s="999"/>
      <c r="E146" s="999"/>
      <c r="F146" s="525"/>
      <c r="G146" s="525"/>
      <c r="H146" s="525"/>
      <c r="I146" s="525"/>
      <c r="J146" s="525"/>
      <c r="K146" s="525"/>
      <c r="L146" s="525"/>
      <c r="M146" s="999"/>
      <c r="N146" s="525"/>
      <c r="O146" s="525"/>
      <c r="P146" s="525"/>
      <c r="Q146" s="525"/>
      <c r="R146" s="525"/>
      <c r="S146" s="525"/>
      <c r="T146" s="525"/>
      <c r="U146" s="68"/>
      <c r="V146" s="249"/>
    </row>
    <row r="147" spans="1:22" ht="12.75" customHeight="1" x14ac:dyDescent="0.25">
      <c r="A147" s="526" t="s">
        <v>59</v>
      </c>
      <c r="B147" s="526"/>
      <c r="C147" s="526"/>
      <c r="D147" s="999"/>
      <c r="E147" s="999"/>
      <c r="F147" s="526"/>
      <c r="G147" s="526"/>
      <c r="H147" s="526"/>
      <c r="I147" s="526"/>
      <c r="J147" s="526"/>
      <c r="K147" s="526"/>
      <c r="L147" s="526"/>
      <c r="M147" s="999"/>
      <c r="N147" s="526"/>
      <c r="O147" s="526"/>
      <c r="P147" s="526"/>
      <c r="Q147" s="526"/>
      <c r="R147" s="526"/>
      <c r="S147" s="526"/>
      <c r="T147" s="526"/>
    </row>
    <row r="148" spans="1:22" ht="12.75" customHeight="1" x14ac:dyDescent="0.25">
      <c r="A148" s="527"/>
      <c r="B148" s="1000"/>
      <c r="C148" s="1000"/>
      <c r="D148" s="253"/>
      <c r="E148" s="526"/>
      <c r="F148" s="1000"/>
      <c r="G148" s="1000"/>
      <c r="H148" s="1000"/>
      <c r="I148" s="1001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</row>
    <row r="149" spans="1:22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2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2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2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2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2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2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2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2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2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2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2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s="34" customFormat="1" ht="12.75" customHeight="1" x14ac:dyDescent="0.15"/>
    <row r="172" spans="1:20" s="68" customFormat="1" ht="12.75" customHeight="1" x14ac:dyDescent="0.2"/>
    <row r="173" spans="1:20" ht="25.5" customHeight="1" x14ac:dyDescent="0.2">
      <c r="A173" s="2440"/>
      <c r="B173" s="2441"/>
      <c r="C173" s="2441"/>
      <c r="D173" s="2441"/>
      <c r="E173" s="2441"/>
      <c r="F173" s="2441"/>
      <c r="G173" s="2441"/>
      <c r="H173" s="2441"/>
      <c r="I173" s="2441"/>
      <c r="J173" s="2441"/>
      <c r="K173" s="2441"/>
      <c r="L173" s="2441"/>
    </row>
    <row r="174" spans="1:20" ht="12.75" customHeight="1" x14ac:dyDescent="0.2">
      <c r="A174" s="105"/>
    </row>
    <row r="175" spans="1:20" ht="12.75" customHeight="1" x14ac:dyDescent="0.2">
      <c r="A175" s="105"/>
    </row>
    <row r="176" spans="1:20" ht="12.75" customHeight="1" x14ac:dyDescent="0.2">
      <c r="A176" s="105"/>
      <c r="C176" s="106"/>
      <c r="D176" s="106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</row>
    <row r="177" spans="1:1" ht="12.75" customHeight="1" x14ac:dyDescent="0.2">
      <c r="A177" s="105"/>
    </row>
    <row r="178" spans="1:1" ht="12.75" customHeight="1" x14ac:dyDescent="0.2">
      <c r="A178" s="105"/>
    </row>
    <row r="179" spans="1:1" ht="12.75" customHeight="1" x14ac:dyDescent="0.2">
      <c r="A179" s="105"/>
    </row>
    <row r="180" spans="1:1" ht="12.75" customHeight="1" x14ac:dyDescent="0.2">
      <c r="A180" s="105"/>
    </row>
    <row r="181" spans="1:1" ht="12.75" customHeight="1" x14ac:dyDescent="0.2">
      <c r="A181" s="105"/>
    </row>
    <row r="182" spans="1:1" ht="12.75" customHeight="1" x14ac:dyDescent="0.2">
      <c r="A182" s="105"/>
    </row>
    <row r="183" spans="1:1" ht="12.75" customHeight="1" x14ac:dyDescent="0.2">
      <c r="A183" s="105"/>
    </row>
    <row r="184" spans="1:1" ht="12.75" customHeight="1" x14ac:dyDescent="0.2">
      <c r="A184" s="105"/>
    </row>
    <row r="185" spans="1:1" ht="12.75" customHeight="1" x14ac:dyDescent="0.2">
      <c r="A185" s="105"/>
    </row>
    <row r="186" spans="1:1" ht="12.75" customHeight="1" x14ac:dyDescent="0.2">
      <c r="A186" s="105"/>
    </row>
    <row r="187" spans="1:1" ht="12.75" customHeight="1" x14ac:dyDescent="0.2">
      <c r="A187" s="105"/>
    </row>
    <row r="188" spans="1:1" ht="12.75" customHeight="1" x14ac:dyDescent="0.2">
      <c r="A188" s="105"/>
    </row>
  </sheetData>
  <dataConsolidate/>
  <mergeCells count="9">
    <mergeCell ref="A173:L173"/>
    <mergeCell ref="R1:T1"/>
    <mergeCell ref="P1:Q1"/>
    <mergeCell ref="M1:O1"/>
    <mergeCell ref="J1:L1"/>
    <mergeCell ref="I1:I2"/>
    <mergeCell ref="C1:G1"/>
    <mergeCell ref="B1:B2"/>
    <mergeCell ref="A1:A2"/>
  </mergeCells>
  <phoneticPr fontId="0" type="noConversion"/>
  <printOptions horizontalCentered="1"/>
  <pageMargins left="0.196850393700787" right="0.196850393700787" top="0.393700787" bottom="0.143700787" header="0.196850393700787" footer="0.196850393700787"/>
  <pageSetup paperSize="9" scale="59" orientation="landscape" horizontalDpi="4294967292" r:id="rId1"/>
  <headerFooter alignWithMargins="0">
    <oddHeader>&amp;C&amp;"Times New Roman,Kalın"&amp;12ÖĞRENCİ SAYILARI (2014-2015 EĞİTİM ÖĞRETİM YILI II. DÖNEMİ)</oddHeader>
  </headerFooter>
  <rowBreaks count="2" manualBreakCount="2">
    <brk id="59" max="16383" man="1"/>
    <brk id="11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02"/>
  <sheetViews>
    <sheetView zoomScale="70" zoomScaleNormal="70" zoomScaleSheetLayoutView="100" zoomScalePageLayoutView="60" workbookViewId="0">
      <pane xSplit="1" ySplit="2" topLeftCell="B16" activePane="bottomRight" state="frozen"/>
      <selection pane="topRight" activeCell="C1" sqref="C1"/>
      <selection pane="bottomLeft" activeCell="A3" sqref="A3"/>
      <selection pane="bottomRight" activeCell="E54" sqref="E54"/>
    </sheetView>
  </sheetViews>
  <sheetFormatPr defaultRowHeight="12" x14ac:dyDescent="0.2"/>
  <cols>
    <col min="1" max="1" width="39" style="1035" customWidth="1"/>
    <col min="2" max="2" width="8.5703125" style="1060" bestFit="1" customWidth="1"/>
    <col min="3" max="3" width="6.7109375" style="1060" bestFit="1" customWidth="1"/>
    <col min="4" max="4" width="9.7109375" style="1060" bestFit="1" customWidth="1"/>
    <col min="5" max="7" width="6.7109375" style="1060" bestFit="1" customWidth="1"/>
    <col min="8" max="8" width="8.140625" style="1060" bestFit="1" customWidth="1"/>
    <col min="9" max="9" width="5.28515625" style="1061" bestFit="1" customWidth="1"/>
    <col min="10" max="10" width="5.28515625" style="1062" bestFit="1" customWidth="1"/>
    <col min="11" max="11" width="5.85546875" style="1062" customWidth="1"/>
    <col min="12" max="12" width="11.42578125" style="1062" customWidth="1"/>
    <col min="13" max="13" width="13" style="1062" customWidth="1"/>
    <col min="14" max="14" width="6.5703125" style="1062" bestFit="1" customWidth="1"/>
    <col min="15" max="15" width="12.7109375" style="1062" customWidth="1"/>
    <col min="16" max="16" width="12.140625" style="1062" customWidth="1"/>
    <col min="17" max="17" width="13.7109375" style="1062" customWidth="1"/>
    <col min="18" max="18" width="8.42578125" style="1062" customWidth="1"/>
    <col min="19" max="19" width="11.7109375" style="1062" customWidth="1"/>
    <col min="20" max="20" width="12.42578125" style="1062" customWidth="1"/>
    <col min="21" max="16384" width="9.140625" style="1035"/>
  </cols>
  <sheetData>
    <row r="1" spans="1:20" s="1033" customFormat="1" ht="15" customHeight="1" thickBot="1" x14ac:dyDescent="0.3">
      <c r="A1" s="2451"/>
      <c r="B1" s="2092" t="s">
        <v>411</v>
      </c>
      <c r="C1" s="2442" t="s">
        <v>303</v>
      </c>
      <c r="D1" s="2443"/>
      <c r="E1" s="2443"/>
      <c r="F1" s="2443"/>
      <c r="G1" s="2444"/>
      <c r="H1" s="985" t="s">
        <v>191</v>
      </c>
      <c r="I1" s="1032" t="s">
        <v>226</v>
      </c>
      <c r="J1" s="2454" t="s">
        <v>402</v>
      </c>
      <c r="K1" s="2455"/>
      <c r="L1" s="2455"/>
      <c r="M1" s="2456"/>
      <c r="N1" s="2442" t="s">
        <v>225</v>
      </c>
      <c r="O1" s="2443"/>
      <c r="P1" s="2443" t="s">
        <v>440</v>
      </c>
      <c r="Q1" s="2444"/>
      <c r="R1" s="2442" t="s">
        <v>403</v>
      </c>
      <c r="S1" s="2443"/>
      <c r="T1" s="2444"/>
    </row>
    <row r="2" spans="1:20" s="1034" customFormat="1" ht="15" customHeight="1" thickBot="1" x14ac:dyDescent="0.3">
      <c r="A2" s="2452"/>
      <c r="B2" s="1929"/>
      <c r="C2" s="986" t="s">
        <v>405</v>
      </c>
      <c r="D2" s="987" t="s">
        <v>406</v>
      </c>
      <c r="E2" s="987" t="s">
        <v>407</v>
      </c>
      <c r="F2" s="987" t="s">
        <v>408</v>
      </c>
      <c r="G2" s="988" t="s">
        <v>409</v>
      </c>
      <c r="H2" s="989" t="s">
        <v>303</v>
      </c>
      <c r="I2" s="1929"/>
      <c r="J2" s="990" t="s">
        <v>404</v>
      </c>
      <c r="K2" s="990" t="s">
        <v>410</v>
      </c>
      <c r="L2" s="987" t="s">
        <v>913</v>
      </c>
      <c r="M2" s="988" t="s">
        <v>914</v>
      </c>
      <c r="N2" s="987" t="s">
        <v>410</v>
      </c>
      <c r="O2" s="988" t="s">
        <v>225</v>
      </c>
      <c r="P2" s="1935" t="s">
        <v>410</v>
      </c>
      <c r="Q2" s="2020" t="s">
        <v>421</v>
      </c>
      <c r="R2" s="986" t="s">
        <v>410</v>
      </c>
      <c r="S2" s="991" t="s">
        <v>1142</v>
      </c>
      <c r="T2" s="1935" t="s">
        <v>226</v>
      </c>
    </row>
    <row r="3" spans="1:20" s="1034" customFormat="1" ht="15" customHeight="1" x14ac:dyDescent="0.25">
      <c r="A3" s="1933" t="s">
        <v>305</v>
      </c>
      <c r="B3" s="1934"/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4"/>
      <c r="N3" s="1934"/>
      <c r="O3" s="1934"/>
      <c r="P3" s="1934"/>
      <c r="Q3" s="1934"/>
      <c r="R3" s="1934"/>
      <c r="S3" s="1934"/>
      <c r="T3" s="2091"/>
    </row>
    <row r="4" spans="1:20" ht="15" customHeight="1" x14ac:dyDescent="0.25">
      <c r="A4" s="1042" t="s">
        <v>153</v>
      </c>
      <c r="B4" s="1930">
        <v>45</v>
      </c>
      <c r="C4" s="1931">
        <v>69</v>
      </c>
      <c r="D4" s="1931">
        <v>55</v>
      </c>
      <c r="E4" s="1931">
        <v>52</v>
      </c>
      <c r="F4" s="1931">
        <v>57</v>
      </c>
      <c r="G4" s="1931"/>
      <c r="H4" s="1931">
        <f>SUM(C4:G4)</f>
        <v>233</v>
      </c>
      <c r="I4" s="1931">
        <v>12</v>
      </c>
      <c r="J4" s="1931"/>
      <c r="K4" s="1931">
        <v>2</v>
      </c>
      <c r="L4" s="1931">
        <v>37</v>
      </c>
      <c r="M4" s="1931"/>
      <c r="N4" s="1931"/>
      <c r="O4" s="1931">
        <v>35</v>
      </c>
      <c r="P4" s="1931"/>
      <c r="Q4" s="1931">
        <v>2</v>
      </c>
      <c r="R4" s="1931"/>
      <c r="S4" s="1931"/>
      <c r="T4" s="1932"/>
    </row>
    <row r="5" spans="1:20" ht="15" customHeight="1" x14ac:dyDescent="0.25">
      <c r="A5" s="1008" t="s">
        <v>150</v>
      </c>
      <c r="B5" s="1009">
        <v>92</v>
      </c>
      <c r="C5" s="1010">
        <v>118</v>
      </c>
      <c r="D5" s="1010">
        <v>88</v>
      </c>
      <c r="E5" s="1010">
        <v>82</v>
      </c>
      <c r="F5" s="1010">
        <v>114</v>
      </c>
      <c r="G5" s="1010"/>
      <c r="H5" s="1010">
        <f>SUM(C5:G5)</f>
        <v>402</v>
      </c>
      <c r="I5" s="1010">
        <v>24</v>
      </c>
      <c r="J5" s="1010"/>
      <c r="K5" s="1010"/>
      <c r="L5" s="1010">
        <v>71</v>
      </c>
      <c r="M5" s="1010"/>
      <c r="N5" s="1010"/>
      <c r="O5" s="1010">
        <v>51</v>
      </c>
      <c r="P5" s="1010"/>
      <c r="Q5" s="1010">
        <v>1</v>
      </c>
      <c r="R5" s="1010"/>
      <c r="S5" s="1010"/>
      <c r="T5" s="1011"/>
    </row>
    <row r="6" spans="1:20" ht="15" customHeight="1" x14ac:dyDescent="0.35">
      <c r="A6" s="1036" t="s">
        <v>14</v>
      </c>
      <c r="B6" s="1009"/>
      <c r="C6" s="1010"/>
      <c r="D6" s="1010"/>
      <c r="E6" s="1010"/>
      <c r="F6" s="1010"/>
      <c r="G6" s="1010"/>
      <c r="H6" s="1010"/>
      <c r="I6" s="1010">
        <v>5</v>
      </c>
      <c r="J6" s="1010"/>
      <c r="K6" s="1010">
        <v>2</v>
      </c>
      <c r="L6" s="1010">
        <v>13</v>
      </c>
      <c r="M6" s="1010"/>
      <c r="N6" s="1010">
        <v>2</v>
      </c>
      <c r="O6" s="1010">
        <v>26</v>
      </c>
      <c r="P6" s="1010"/>
      <c r="Q6" s="1010"/>
      <c r="R6" s="1010"/>
      <c r="S6" s="1010"/>
      <c r="T6" s="1011"/>
    </row>
    <row r="7" spans="1:20" ht="15" customHeight="1" x14ac:dyDescent="0.35">
      <c r="A7" s="1036" t="s">
        <v>923</v>
      </c>
      <c r="B7" s="1009"/>
      <c r="C7" s="1010"/>
      <c r="D7" s="1010"/>
      <c r="E7" s="1010"/>
      <c r="F7" s="1010"/>
      <c r="G7" s="1010"/>
      <c r="H7" s="1010"/>
      <c r="I7" s="1010">
        <v>2</v>
      </c>
      <c r="J7" s="1010"/>
      <c r="K7" s="1010"/>
      <c r="L7" s="1010">
        <v>63</v>
      </c>
      <c r="M7" s="1010"/>
      <c r="N7" s="1010"/>
      <c r="O7" s="1010">
        <v>30</v>
      </c>
      <c r="P7" s="1010"/>
      <c r="Q7" s="1010">
        <v>1</v>
      </c>
      <c r="R7" s="1010"/>
      <c r="S7" s="1010"/>
      <c r="T7" s="1011"/>
    </row>
    <row r="8" spans="1:20" ht="15" customHeight="1" x14ac:dyDescent="0.35">
      <c r="A8" s="1036" t="s">
        <v>15</v>
      </c>
      <c r="B8" s="1009"/>
      <c r="C8" s="1010"/>
      <c r="D8" s="1010"/>
      <c r="E8" s="1010"/>
      <c r="F8" s="1010"/>
      <c r="G8" s="1010"/>
      <c r="H8" s="1010"/>
      <c r="I8" s="1010">
        <v>1</v>
      </c>
      <c r="J8" s="1010"/>
      <c r="K8" s="1010">
        <v>1</v>
      </c>
      <c r="L8" s="1010">
        <v>49</v>
      </c>
      <c r="M8" s="1010"/>
      <c r="N8" s="1010"/>
      <c r="O8" s="1010">
        <v>23</v>
      </c>
      <c r="P8" s="1010"/>
      <c r="Q8" s="1010"/>
      <c r="R8" s="1010"/>
      <c r="S8" s="1010"/>
      <c r="T8" s="1011"/>
    </row>
    <row r="9" spans="1:20" ht="15" customHeight="1" x14ac:dyDescent="0.25">
      <c r="A9" s="1008" t="s">
        <v>152</v>
      </c>
      <c r="B9" s="1009">
        <v>76</v>
      </c>
      <c r="C9" s="1010">
        <v>78</v>
      </c>
      <c r="D9" s="1010">
        <v>49</v>
      </c>
      <c r="E9" s="1010">
        <v>55</v>
      </c>
      <c r="F9" s="1010">
        <v>60</v>
      </c>
      <c r="G9" s="1010"/>
      <c r="H9" s="1010">
        <f>SUM(C9:G9)</f>
        <v>242</v>
      </c>
      <c r="I9" s="1010">
        <v>4</v>
      </c>
      <c r="J9" s="1010"/>
      <c r="K9" s="1010"/>
      <c r="L9" s="1010"/>
      <c r="M9" s="1010"/>
      <c r="N9" s="1010"/>
      <c r="O9" s="1010">
        <v>41</v>
      </c>
      <c r="P9" s="1010"/>
      <c r="Q9" s="1010">
        <v>1</v>
      </c>
      <c r="R9" s="1010"/>
      <c r="S9" s="1010"/>
      <c r="T9" s="1011"/>
    </row>
    <row r="10" spans="1:20" ht="15" customHeight="1" x14ac:dyDescent="0.35">
      <c r="A10" s="1036" t="s">
        <v>18</v>
      </c>
      <c r="B10" s="1009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>
        <v>16</v>
      </c>
      <c r="M10" s="1010"/>
      <c r="N10" s="1010"/>
      <c r="O10" s="1010"/>
      <c r="P10" s="1010"/>
      <c r="Q10" s="1010"/>
      <c r="R10" s="1010"/>
      <c r="S10" s="1010"/>
      <c r="T10" s="1011"/>
    </row>
    <row r="11" spans="1:20" ht="15" customHeight="1" x14ac:dyDescent="0.35">
      <c r="A11" s="1036" t="s">
        <v>16</v>
      </c>
      <c r="B11" s="1009"/>
      <c r="C11" s="1010"/>
      <c r="D11" s="1010"/>
      <c r="E11" s="1010"/>
      <c r="F11" s="1010"/>
      <c r="G11" s="1010"/>
      <c r="H11" s="1010"/>
      <c r="I11" s="1010">
        <v>1</v>
      </c>
      <c r="J11" s="1010"/>
      <c r="K11" s="1010">
        <v>3</v>
      </c>
      <c r="L11" s="1010">
        <v>40</v>
      </c>
      <c r="M11" s="1010"/>
      <c r="N11" s="1010"/>
      <c r="O11" s="1010"/>
      <c r="P11" s="1010"/>
      <c r="Q11" s="1010"/>
      <c r="R11" s="1010"/>
      <c r="S11" s="1010"/>
      <c r="T11" s="1011"/>
    </row>
    <row r="12" spans="1:20" ht="17.100000000000001" customHeight="1" thickBot="1" x14ac:dyDescent="0.4">
      <c r="A12" s="1037" t="s">
        <v>17</v>
      </c>
      <c r="B12" s="1012"/>
      <c r="C12" s="1013"/>
      <c r="D12" s="1013"/>
      <c r="E12" s="1013"/>
      <c r="F12" s="1013"/>
      <c r="G12" s="1013"/>
      <c r="H12" s="1013"/>
      <c r="I12" s="1013">
        <v>1</v>
      </c>
      <c r="J12" s="1013"/>
      <c r="K12" s="1013">
        <v>2</v>
      </c>
      <c r="L12" s="1013">
        <v>55</v>
      </c>
      <c r="M12" s="1013"/>
      <c r="N12" s="1013"/>
      <c r="O12" s="1013"/>
      <c r="P12" s="1013"/>
      <c r="Q12" s="1013"/>
      <c r="R12" s="1013"/>
      <c r="S12" s="1013"/>
      <c r="T12" s="1014"/>
    </row>
    <row r="13" spans="1:20" ht="15" customHeight="1" thickBot="1" x14ac:dyDescent="0.3">
      <c r="A13" s="1003" t="s">
        <v>145</v>
      </c>
      <c r="B13" s="1017">
        <v>213</v>
      </c>
      <c r="C13" s="1017">
        <v>265</v>
      </c>
      <c r="D13" s="1017">
        <v>192</v>
      </c>
      <c r="E13" s="1017">
        <v>189</v>
      </c>
      <c r="F13" s="1017">
        <v>231</v>
      </c>
      <c r="G13" s="1017"/>
      <c r="H13" s="1017">
        <f>SUM(H4:H12)</f>
        <v>877</v>
      </c>
      <c r="I13" s="1017">
        <v>50</v>
      </c>
      <c r="J13" s="1017"/>
      <c r="K13" s="1017">
        <f>SUM(K4:K12)</f>
        <v>10</v>
      </c>
      <c r="L13" s="1017">
        <f>SUM(L4:L12)</f>
        <v>344</v>
      </c>
      <c r="M13" s="1017"/>
      <c r="N13" s="1017">
        <v>2</v>
      </c>
      <c r="O13" s="1017">
        <v>206</v>
      </c>
      <c r="P13" s="1017"/>
      <c r="Q13" s="1017">
        <v>5</v>
      </c>
      <c r="R13" s="1017"/>
      <c r="S13" s="1017"/>
      <c r="T13" s="1017"/>
    </row>
    <row r="14" spans="1:20" ht="15" customHeight="1" thickBot="1" x14ac:dyDescent="0.3">
      <c r="A14" s="1023" t="s">
        <v>481</v>
      </c>
      <c r="B14" s="1193"/>
      <c r="C14" s="1193"/>
      <c r="D14" s="1193"/>
      <c r="E14" s="1193"/>
      <c r="F14" s="1193"/>
      <c r="G14" s="1193"/>
      <c r="H14" s="1017"/>
      <c r="I14" s="1193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</row>
    <row r="15" spans="1:20" ht="15" customHeight="1" x14ac:dyDescent="0.25">
      <c r="A15" s="1004" t="s">
        <v>103</v>
      </c>
      <c r="B15" s="1005">
        <v>46</v>
      </c>
      <c r="C15" s="1006">
        <v>83</v>
      </c>
      <c r="D15" s="1006">
        <v>60</v>
      </c>
      <c r="E15" s="1006">
        <v>49</v>
      </c>
      <c r="F15" s="1006">
        <v>44</v>
      </c>
      <c r="G15" s="1006"/>
      <c r="H15" s="1006">
        <f t="shared" ref="H15:H22" si="0">SUM(C15:G15)</f>
        <v>236</v>
      </c>
      <c r="I15" s="1006">
        <v>9</v>
      </c>
      <c r="J15" s="1174"/>
      <c r="K15" s="1174"/>
      <c r="L15" s="1006">
        <v>44</v>
      </c>
      <c r="M15" s="1006"/>
      <c r="N15" s="1006"/>
      <c r="O15" s="1006">
        <v>70</v>
      </c>
      <c r="P15" s="1006"/>
      <c r="Q15" s="1006"/>
      <c r="R15" s="1006"/>
      <c r="S15" s="1006"/>
      <c r="T15" s="1007"/>
    </row>
    <row r="16" spans="1:20" ht="15" customHeight="1" x14ac:dyDescent="0.25">
      <c r="A16" s="1008" t="s">
        <v>156</v>
      </c>
      <c r="B16" s="1009">
        <v>32</v>
      </c>
      <c r="C16" s="1010">
        <v>51</v>
      </c>
      <c r="D16" s="1010">
        <v>41</v>
      </c>
      <c r="E16" s="1010">
        <v>35</v>
      </c>
      <c r="F16" s="1010">
        <v>42</v>
      </c>
      <c r="G16" s="1010"/>
      <c r="H16" s="1010">
        <f t="shared" si="0"/>
        <v>169</v>
      </c>
      <c r="I16" s="1010">
        <v>4</v>
      </c>
      <c r="J16" s="1010"/>
      <c r="K16" s="1010">
        <v>2</v>
      </c>
      <c r="L16" s="1010">
        <v>6</v>
      </c>
      <c r="M16" s="1010"/>
      <c r="N16" s="1010"/>
      <c r="O16" s="1010">
        <v>7</v>
      </c>
      <c r="P16" s="1010"/>
      <c r="Q16" s="1010"/>
      <c r="R16" s="1010"/>
      <c r="S16" s="1010"/>
      <c r="T16" s="1011"/>
    </row>
    <row r="17" spans="1:20" ht="15" customHeight="1" x14ac:dyDescent="0.25">
      <c r="A17" s="1008" t="s">
        <v>159</v>
      </c>
      <c r="B17" s="1009">
        <v>44</v>
      </c>
      <c r="C17" s="1010">
        <v>77</v>
      </c>
      <c r="D17" s="1010">
        <v>33</v>
      </c>
      <c r="E17" s="1010">
        <v>38</v>
      </c>
      <c r="F17" s="1010">
        <v>40</v>
      </c>
      <c r="G17" s="1010"/>
      <c r="H17" s="1010">
        <f t="shared" si="0"/>
        <v>188</v>
      </c>
      <c r="I17" s="1010">
        <v>3</v>
      </c>
      <c r="J17" s="1010"/>
      <c r="K17" s="1010">
        <v>5</v>
      </c>
      <c r="L17" s="1010">
        <v>59</v>
      </c>
      <c r="M17" s="1010"/>
      <c r="N17" s="1010"/>
      <c r="O17" s="1010">
        <v>55</v>
      </c>
      <c r="P17" s="1010"/>
      <c r="Q17" s="1010"/>
      <c r="R17" s="1010"/>
      <c r="S17" s="1010"/>
      <c r="T17" s="1011"/>
    </row>
    <row r="18" spans="1:20" ht="15" customHeight="1" x14ac:dyDescent="0.25">
      <c r="A18" s="1008" t="s">
        <v>160</v>
      </c>
      <c r="B18" s="1009">
        <v>87</v>
      </c>
      <c r="C18" s="1010">
        <v>169</v>
      </c>
      <c r="D18" s="1010">
        <v>111</v>
      </c>
      <c r="E18" s="1010">
        <v>75</v>
      </c>
      <c r="F18" s="1010">
        <v>116</v>
      </c>
      <c r="G18" s="1010"/>
      <c r="H18" s="1010">
        <f t="shared" si="0"/>
        <v>471</v>
      </c>
      <c r="I18" s="1010">
        <v>28</v>
      </c>
      <c r="J18" s="1010"/>
      <c r="K18" s="1010">
        <v>5</v>
      </c>
      <c r="L18" s="1010">
        <v>68</v>
      </c>
      <c r="M18" s="1010"/>
      <c r="N18" s="1010">
        <v>3</v>
      </c>
      <c r="O18" s="1010">
        <v>70</v>
      </c>
      <c r="P18" s="1010"/>
      <c r="Q18" s="1010">
        <v>9</v>
      </c>
      <c r="R18" s="1010"/>
      <c r="S18" s="1010"/>
      <c r="T18" s="1011"/>
    </row>
    <row r="19" spans="1:20" ht="15" customHeight="1" x14ac:dyDescent="0.25">
      <c r="A19" s="1008" t="s">
        <v>163</v>
      </c>
      <c r="B19" s="1009">
        <v>56</v>
      </c>
      <c r="C19" s="1010">
        <v>67</v>
      </c>
      <c r="D19" s="1010">
        <v>62</v>
      </c>
      <c r="E19" s="1010">
        <v>47</v>
      </c>
      <c r="F19" s="1010">
        <v>47</v>
      </c>
      <c r="G19" s="1010"/>
      <c r="H19" s="1010">
        <f t="shared" si="0"/>
        <v>223</v>
      </c>
      <c r="I19" s="1010">
        <v>2</v>
      </c>
      <c r="J19" s="1010"/>
      <c r="K19" s="1010">
        <v>5</v>
      </c>
      <c r="L19" s="1010">
        <v>34</v>
      </c>
      <c r="M19" s="1010"/>
      <c r="N19" s="1010">
        <v>1</v>
      </c>
      <c r="O19" s="1010">
        <v>13</v>
      </c>
      <c r="P19" s="1010"/>
      <c r="Q19" s="1010"/>
      <c r="R19" s="1010"/>
      <c r="S19" s="1010"/>
      <c r="T19" s="1011"/>
    </row>
    <row r="20" spans="1:20" ht="15" customHeight="1" x14ac:dyDescent="0.25">
      <c r="A20" s="1008" t="s">
        <v>155</v>
      </c>
      <c r="B20" s="1009">
        <v>80</v>
      </c>
      <c r="C20" s="1010">
        <v>122</v>
      </c>
      <c r="D20" s="1010">
        <v>80</v>
      </c>
      <c r="E20" s="1010">
        <v>38</v>
      </c>
      <c r="F20" s="1010">
        <v>76</v>
      </c>
      <c r="G20" s="1010"/>
      <c r="H20" s="1010">
        <f t="shared" si="0"/>
        <v>316</v>
      </c>
      <c r="I20" s="1010">
        <v>6</v>
      </c>
      <c r="J20" s="1010"/>
      <c r="K20" s="1010">
        <v>0</v>
      </c>
      <c r="L20" s="1010">
        <v>61</v>
      </c>
      <c r="M20" s="1010"/>
      <c r="N20" s="1010"/>
      <c r="O20" s="1010">
        <v>33</v>
      </c>
      <c r="P20" s="1010"/>
      <c r="Q20" s="1010">
        <v>7</v>
      </c>
      <c r="R20" s="1010"/>
      <c r="S20" s="1010"/>
      <c r="T20" s="1011"/>
    </row>
    <row r="21" spans="1:20" ht="15" customHeight="1" x14ac:dyDescent="0.25">
      <c r="A21" s="1008" t="s">
        <v>158</v>
      </c>
      <c r="B21" s="1009">
        <v>102</v>
      </c>
      <c r="C21" s="1010">
        <v>139</v>
      </c>
      <c r="D21" s="1010">
        <v>62</v>
      </c>
      <c r="E21" s="1010">
        <v>82</v>
      </c>
      <c r="F21" s="1010">
        <v>72</v>
      </c>
      <c r="G21" s="1010"/>
      <c r="H21" s="1010">
        <f t="shared" si="0"/>
        <v>355</v>
      </c>
      <c r="I21" s="1010">
        <v>8</v>
      </c>
      <c r="J21" s="1010"/>
      <c r="K21" s="1010">
        <v>1</v>
      </c>
      <c r="L21" s="1010">
        <v>9</v>
      </c>
      <c r="M21" s="1010"/>
      <c r="N21" s="1010"/>
      <c r="O21" s="1010">
        <v>31</v>
      </c>
      <c r="P21" s="1010"/>
      <c r="Q21" s="1010">
        <v>46</v>
      </c>
      <c r="R21" s="1010"/>
      <c r="S21" s="1010"/>
      <c r="T21" s="1011"/>
    </row>
    <row r="22" spans="1:20" ht="15" customHeight="1" x14ac:dyDescent="0.25">
      <c r="A22" s="1008" t="s">
        <v>161</v>
      </c>
      <c r="B22" s="1009">
        <v>79</v>
      </c>
      <c r="C22" s="1010">
        <v>78</v>
      </c>
      <c r="D22" s="1010">
        <v>73</v>
      </c>
      <c r="E22" s="1010">
        <v>75</v>
      </c>
      <c r="F22" s="1010">
        <v>65</v>
      </c>
      <c r="G22" s="1010"/>
      <c r="H22" s="1010">
        <f t="shared" si="0"/>
        <v>291</v>
      </c>
      <c r="I22" s="1010">
        <v>28</v>
      </c>
      <c r="J22" s="1010"/>
      <c r="K22" s="1010">
        <v>4</v>
      </c>
      <c r="L22" s="1010">
        <v>73</v>
      </c>
      <c r="M22" s="1010"/>
      <c r="N22" s="1010"/>
      <c r="O22" s="1010">
        <v>92</v>
      </c>
      <c r="P22" s="1010"/>
      <c r="Q22" s="1010">
        <v>21</v>
      </c>
      <c r="R22" s="1010"/>
      <c r="S22" s="1010"/>
      <c r="T22" s="1011"/>
    </row>
    <row r="23" spans="1:20" ht="15" customHeight="1" x14ac:dyDescent="0.35">
      <c r="A23" s="1036" t="s">
        <v>19</v>
      </c>
      <c r="B23" s="1009"/>
      <c r="C23" s="1010"/>
      <c r="D23" s="1010"/>
      <c r="E23" s="1010"/>
      <c r="F23" s="1010"/>
      <c r="G23" s="1010"/>
      <c r="H23" s="1010"/>
      <c r="I23" s="1010"/>
      <c r="J23" s="1010"/>
      <c r="K23" s="1010">
        <v>3</v>
      </c>
      <c r="L23" s="1010"/>
      <c r="M23" s="1010">
        <v>2</v>
      </c>
      <c r="N23" s="1010"/>
      <c r="O23" s="1010"/>
      <c r="P23" s="1010"/>
      <c r="Q23" s="1010"/>
      <c r="R23" s="1010"/>
      <c r="S23" s="1010"/>
      <c r="T23" s="1011"/>
    </row>
    <row r="24" spans="1:20" ht="15" customHeight="1" x14ac:dyDescent="0.35">
      <c r="A24" s="1036" t="s">
        <v>20</v>
      </c>
      <c r="B24" s="1009"/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1"/>
    </row>
    <row r="25" spans="1:20" ht="15" customHeight="1" x14ac:dyDescent="0.25">
      <c r="A25" s="1008" t="s">
        <v>162</v>
      </c>
      <c r="B25" s="1009">
        <v>73</v>
      </c>
      <c r="C25" s="1010">
        <v>113</v>
      </c>
      <c r="D25" s="1010">
        <v>89</v>
      </c>
      <c r="E25" s="1010">
        <v>72</v>
      </c>
      <c r="F25" s="1010">
        <v>60</v>
      </c>
      <c r="G25" s="1010"/>
      <c r="H25" s="1010">
        <f>SUM(C25:G25)</f>
        <v>334</v>
      </c>
      <c r="I25" s="1010">
        <v>21</v>
      </c>
      <c r="J25" s="1010"/>
      <c r="K25" s="1010">
        <v>4</v>
      </c>
      <c r="L25" s="1010">
        <v>59</v>
      </c>
      <c r="M25" s="1010"/>
      <c r="N25" s="1010"/>
      <c r="O25" s="1010">
        <v>109</v>
      </c>
      <c r="P25" s="1010"/>
      <c r="Q25" s="1010">
        <v>2</v>
      </c>
      <c r="R25" s="1010"/>
      <c r="S25" s="1010"/>
      <c r="T25" s="1011"/>
    </row>
    <row r="26" spans="1:20" ht="15" customHeight="1" x14ac:dyDescent="0.35">
      <c r="A26" s="1036" t="s">
        <v>21</v>
      </c>
      <c r="B26" s="1009"/>
      <c r="C26" s="1010"/>
      <c r="D26" s="1010"/>
      <c r="E26" s="1010"/>
      <c r="F26" s="1010"/>
      <c r="G26" s="1010"/>
      <c r="H26" s="1010"/>
      <c r="I26" s="1010">
        <v>2</v>
      </c>
      <c r="J26" s="1010"/>
      <c r="K26" s="1010">
        <v>3</v>
      </c>
      <c r="L26" s="1010">
        <v>12</v>
      </c>
      <c r="M26" s="1010"/>
      <c r="N26" s="1010"/>
      <c r="O26" s="1010"/>
      <c r="P26" s="1010"/>
      <c r="Q26" s="1010"/>
      <c r="R26" s="1010"/>
      <c r="S26" s="1010"/>
      <c r="T26" s="1011"/>
    </row>
    <row r="27" spans="1:20" ht="15" customHeight="1" thickBot="1" x14ac:dyDescent="0.3">
      <c r="A27" s="1038" t="s">
        <v>157</v>
      </c>
      <c r="B27" s="1012">
        <v>58</v>
      </c>
      <c r="C27" s="1013">
        <v>56</v>
      </c>
      <c r="D27" s="1013">
        <v>33</v>
      </c>
      <c r="E27" s="1013">
        <v>34</v>
      </c>
      <c r="F27" s="1013">
        <v>49</v>
      </c>
      <c r="G27" s="1013"/>
      <c r="H27" s="1013">
        <f>SUM(C27:G27)</f>
        <v>172</v>
      </c>
      <c r="I27" s="1013">
        <v>5</v>
      </c>
      <c r="J27" s="1013"/>
      <c r="K27" s="1013">
        <v>1</v>
      </c>
      <c r="L27" s="1013">
        <v>15</v>
      </c>
      <c r="M27" s="1013"/>
      <c r="N27" s="1013">
        <v>1</v>
      </c>
      <c r="O27" s="1013">
        <v>21</v>
      </c>
      <c r="P27" s="1013"/>
      <c r="Q27" s="1013">
        <v>1</v>
      </c>
      <c r="R27" s="1013"/>
      <c r="S27" s="1013"/>
      <c r="T27" s="1014"/>
    </row>
    <row r="28" spans="1:20" ht="15" customHeight="1" thickBot="1" x14ac:dyDescent="0.3">
      <c r="A28" s="1003" t="s">
        <v>145</v>
      </c>
      <c r="B28" s="1017">
        <v>657</v>
      </c>
      <c r="C28" s="1017">
        <v>955</v>
      </c>
      <c r="D28" s="1017">
        <v>644</v>
      </c>
      <c r="E28" s="1017">
        <v>545</v>
      </c>
      <c r="F28" s="1017">
        <v>611</v>
      </c>
      <c r="G28" s="1017"/>
      <c r="H28" s="1017">
        <f>SUM(H15:H27)</f>
        <v>2755</v>
      </c>
      <c r="I28" s="1017">
        <v>116</v>
      </c>
      <c r="J28" s="1017"/>
      <c r="K28" s="1017">
        <v>33</v>
      </c>
      <c r="L28" s="1017">
        <v>440</v>
      </c>
      <c r="M28" s="1017">
        <v>2</v>
      </c>
      <c r="N28" s="1017">
        <v>5</v>
      </c>
      <c r="O28" s="1017">
        <v>501</v>
      </c>
      <c r="P28" s="1017"/>
      <c r="Q28" s="1017">
        <v>86</v>
      </c>
      <c r="R28" s="1017"/>
      <c r="S28" s="1017"/>
      <c r="T28" s="1017"/>
    </row>
    <row r="29" spans="1:20" ht="15" customHeight="1" thickBot="1" x14ac:dyDescent="0.3">
      <c r="A29" s="1039" t="s">
        <v>306</v>
      </c>
      <c r="B29" s="1172"/>
      <c r="C29" s="1172"/>
      <c r="D29" s="1172"/>
      <c r="E29" s="1172"/>
      <c r="F29" s="1172"/>
      <c r="G29" s="1172"/>
      <c r="H29" s="1172"/>
      <c r="I29" s="1172"/>
      <c r="J29" s="1173"/>
      <c r="K29" s="1173"/>
      <c r="L29" s="1173"/>
      <c r="M29" s="1173"/>
      <c r="N29" s="1173"/>
      <c r="O29" s="1173"/>
      <c r="P29" s="1173"/>
      <c r="Q29" s="1173"/>
      <c r="R29" s="1173"/>
      <c r="S29" s="1173"/>
      <c r="T29" s="1173"/>
    </row>
    <row r="30" spans="1:20" ht="15" customHeight="1" x14ac:dyDescent="0.25">
      <c r="A30" s="1004" t="s">
        <v>165</v>
      </c>
      <c r="B30" s="1005">
        <v>110</v>
      </c>
      <c r="C30" s="1006">
        <v>180</v>
      </c>
      <c r="D30" s="1006">
        <v>155</v>
      </c>
      <c r="E30" s="1006">
        <v>121</v>
      </c>
      <c r="F30" s="1006">
        <v>140</v>
      </c>
      <c r="G30" s="1006"/>
      <c r="H30" s="1006">
        <f>SUM(C30:G30)</f>
        <v>596</v>
      </c>
      <c r="I30" s="1006">
        <v>14</v>
      </c>
      <c r="J30" s="1006"/>
      <c r="K30" s="1006">
        <v>14</v>
      </c>
      <c r="L30" s="1006">
        <v>72</v>
      </c>
      <c r="M30" s="1006">
        <v>1</v>
      </c>
      <c r="N30" s="1006"/>
      <c r="O30" s="1006">
        <v>62</v>
      </c>
      <c r="P30" s="1006"/>
      <c r="Q30" s="1006">
        <v>10</v>
      </c>
      <c r="R30" s="1006"/>
      <c r="S30" s="1006"/>
      <c r="T30" s="1007"/>
    </row>
    <row r="31" spans="1:20" ht="15" customHeight="1" x14ac:dyDescent="0.25">
      <c r="A31" s="1008" t="s">
        <v>443</v>
      </c>
      <c r="B31" s="1009">
        <v>118</v>
      </c>
      <c r="C31" s="1010">
        <v>187</v>
      </c>
      <c r="D31" s="1010">
        <v>113</v>
      </c>
      <c r="E31" s="1010">
        <v>102</v>
      </c>
      <c r="F31" s="1010">
        <v>125</v>
      </c>
      <c r="G31" s="1010"/>
      <c r="H31" s="1010">
        <f>SUM(C31:G31)</f>
        <v>527</v>
      </c>
      <c r="I31" s="1010">
        <v>21</v>
      </c>
      <c r="J31" s="1010"/>
      <c r="K31" s="1010"/>
      <c r="L31" s="1010">
        <v>60</v>
      </c>
      <c r="M31" s="1010">
        <v>26</v>
      </c>
      <c r="N31" s="1010"/>
      <c r="O31" s="1010">
        <v>21</v>
      </c>
      <c r="P31" s="1010"/>
      <c r="Q31" s="1010">
        <v>11</v>
      </c>
      <c r="R31" s="1010"/>
      <c r="S31" s="1010"/>
      <c r="T31" s="1011"/>
    </row>
    <row r="32" spans="1:20" ht="15" customHeight="1" x14ac:dyDescent="0.25">
      <c r="A32" s="514" t="s">
        <v>424</v>
      </c>
      <c r="B32" s="1009">
        <v>13</v>
      </c>
      <c r="C32" s="1010">
        <v>28</v>
      </c>
      <c r="D32" s="1010">
        <v>22</v>
      </c>
      <c r="E32" s="1010">
        <v>16</v>
      </c>
      <c r="F32" s="1010">
        <v>30</v>
      </c>
      <c r="G32" s="1010"/>
      <c r="H32" s="1010">
        <f>SUM(C32:G32)</f>
        <v>96</v>
      </c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1"/>
    </row>
    <row r="33" spans="1:20" ht="17.100000000000001" customHeight="1" x14ac:dyDescent="0.35">
      <c r="A33" s="1036" t="s">
        <v>22</v>
      </c>
      <c r="B33" s="1009"/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>
        <v>53</v>
      </c>
      <c r="T33" s="1011"/>
    </row>
    <row r="34" spans="1:20" ht="15" customHeight="1" x14ac:dyDescent="0.25">
      <c r="A34" s="1008" t="s">
        <v>181</v>
      </c>
      <c r="B34" s="1009">
        <v>109</v>
      </c>
      <c r="C34" s="1010">
        <v>169</v>
      </c>
      <c r="D34" s="1010">
        <v>115</v>
      </c>
      <c r="E34" s="1010">
        <v>106</v>
      </c>
      <c r="F34" s="1010">
        <v>103</v>
      </c>
      <c r="G34" s="1010"/>
      <c r="H34" s="1010">
        <f>SUM(C34:G34)</f>
        <v>493</v>
      </c>
      <c r="I34" s="1010">
        <v>7</v>
      </c>
      <c r="J34" s="1010">
        <v>1</v>
      </c>
      <c r="K34" s="1010">
        <v>3</v>
      </c>
      <c r="L34" s="1010">
        <v>78</v>
      </c>
      <c r="M34" s="1010">
        <v>1</v>
      </c>
      <c r="N34" s="1010">
        <v>2</v>
      </c>
      <c r="O34" s="1010">
        <v>84</v>
      </c>
      <c r="P34" s="1010"/>
      <c r="Q34" s="1010"/>
      <c r="R34" s="1010"/>
      <c r="S34" s="1010"/>
      <c r="T34" s="1011"/>
    </row>
    <row r="35" spans="1:20" ht="15" customHeight="1" x14ac:dyDescent="0.25">
      <c r="A35" s="1008" t="s">
        <v>419</v>
      </c>
      <c r="B35" s="1009">
        <v>76</v>
      </c>
      <c r="C35" s="1010">
        <v>113</v>
      </c>
      <c r="D35" s="1010">
        <v>78</v>
      </c>
      <c r="E35" s="1010">
        <v>91</v>
      </c>
      <c r="F35" s="1010">
        <v>75</v>
      </c>
      <c r="G35" s="1010"/>
      <c r="H35" s="1010">
        <f>SUM(C35:G35)</f>
        <v>357</v>
      </c>
      <c r="I35" s="1010">
        <v>28</v>
      </c>
      <c r="J35" s="1010"/>
      <c r="K35" s="1010">
        <v>3</v>
      </c>
      <c r="L35" s="1010">
        <v>99</v>
      </c>
      <c r="M35" s="1010"/>
      <c r="N35" s="1010"/>
      <c r="O35" s="1010">
        <v>108</v>
      </c>
      <c r="P35" s="1010"/>
      <c r="Q35" s="1010"/>
      <c r="R35" s="1010"/>
      <c r="S35" s="1010">
        <v>10</v>
      </c>
      <c r="T35" s="1011">
        <v>1</v>
      </c>
    </row>
    <row r="36" spans="1:20" s="1040" customFormat="1" ht="15" customHeight="1" thickBot="1" x14ac:dyDescent="0.3">
      <c r="A36" s="515" t="s">
        <v>457</v>
      </c>
      <c r="B36" s="1012">
        <v>4</v>
      </c>
      <c r="C36" s="1013">
        <v>21</v>
      </c>
      <c r="D36" s="1013">
        <v>13</v>
      </c>
      <c r="E36" s="1013">
        <v>14</v>
      </c>
      <c r="F36" s="1013">
        <v>11</v>
      </c>
      <c r="G36" s="1013"/>
      <c r="H36" s="1013">
        <f>SUM(C36:G36)</f>
        <v>59</v>
      </c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4"/>
    </row>
    <row r="37" spans="1:20" ht="15" customHeight="1" thickBot="1" x14ac:dyDescent="0.3">
      <c r="A37" s="1003" t="s">
        <v>145</v>
      </c>
      <c r="B37" s="1017">
        <v>430</v>
      </c>
      <c r="C37" s="1017">
        <v>698</v>
      </c>
      <c r="D37" s="1017">
        <v>496</v>
      </c>
      <c r="E37" s="1017">
        <v>450</v>
      </c>
      <c r="F37" s="1017">
        <v>484</v>
      </c>
      <c r="G37" s="1017"/>
      <c r="H37" s="1017">
        <f>SUM(H30:H36)</f>
        <v>2128</v>
      </c>
      <c r="I37" s="1017">
        <v>70</v>
      </c>
      <c r="J37" s="1017">
        <v>1</v>
      </c>
      <c r="K37" s="1017">
        <v>20</v>
      </c>
      <c r="L37" s="1017">
        <v>309</v>
      </c>
      <c r="M37" s="1017">
        <v>28</v>
      </c>
      <c r="N37" s="1017">
        <v>2</v>
      </c>
      <c r="O37" s="1017">
        <v>275</v>
      </c>
      <c r="P37" s="1017"/>
      <c r="Q37" s="1017">
        <v>21</v>
      </c>
      <c r="R37" s="1017"/>
      <c r="S37" s="1017">
        <v>63</v>
      </c>
      <c r="T37" s="1017">
        <v>1</v>
      </c>
    </row>
    <row r="38" spans="1:20" ht="15" customHeight="1" thickBot="1" x14ac:dyDescent="0.3">
      <c r="A38" s="1015" t="s">
        <v>307</v>
      </c>
      <c r="B38" s="1172"/>
      <c r="C38" s="1172"/>
      <c r="D38" s="1172"/>
      <c r="E38" s="1172"/>
      <c r="F38" s="1172"/>
      <c r="G38" s="1172"/>
      <c r="H38" s="1172"/>
      <c r="I38" s="1172"/>
      <c r="J38" s="1173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</row>
    <row r="39" spans="1:20" ht="17.100000000000001" customHeight="1" x14ac:dyDescent="0.25">
      <c r="A39" s="1169" t="s">
        <v>450</v>
      </c>
      <c r="B39" s="1005">
        <v>86</v>
      </c>
      <c r="C39" s="1006">
        <v>51</v>
      </c>
      <c r="D39" s="1006">
        <v>57</v>
      </c>
      <c r="E39" s="1006">
        <v>42</v>
      </c>
      <c r="F39" s="1006">
        <v>54</v>
      </c>
      <c r="G39" s="1006"/>
      <c r="H39" s="1006">
        <f>SUM(C39:G39)</f>
        <v>204</v>
      </c>
      <c r="I39" s="1006"/>
      <c r="J39" s="1006"/>
      <c r="K39" s="1006"/>
      <c r="L39" s="1006">
        <v>28</v>
      </c>
      <c r="M39" s="1006"/>
      <c r="N39" s="1006">
        <v>1</v>
      </c>
      <c r="O39" s="1006">
        <v>51</v>
      </c>
      <c r="P39" s="1006"/>
      <c r="Q39" s="1006">
        <v>23</v>
      </c>
      <c r="R39" s="1006"/>
      <c r="S39" s="1006"/>
      <c r="T39" s="1007"/>
    </row>
    <row r="40" spans="1:20" ht="17.100000000000001" customHeight="1" x14ac:dyDescent="0.25">
      <c r="A40" s="1169" t="s">
        <v>483</v>
      </c>
      <c r="B40" s="1009"/>
      <c r="C40" s="1010"/>
      <c r="D40" s="1010"/>
      <c r="E40" s="1010"/>
      <c r="F40" s="1010"/>
      <c r="G40" s="1010"/>
      <c r="H40" s="1010"/>
      <c r="I40" s="1010">
        <v>1</v>
      </c>
      <c r="J40" s="1010"/>
      <c r="K40" s="1010"/>
      <c r="L40" s="1010">
        <v>30</v>
      </c>
      <c r="M40" s="1010"/>
      <c r="N40" s="1010">
        <v>3</v>
      </c>
      <c r="O40" s="1010">
        <v>48</v>
      </c>
      <c r="P40" s="1010"/>
      <c r="Q40" s="1010">
        <v>2</v>
      </c>
      <c r="R40" s="1010"/>
      <c r="S40" s="1010"/>
      <c r="T40" s="1011"/>
    </row>
    <row r="41" spans="1:20" ht="17.100000000000001" customHeight="1" x14ac:dyDescent="0.35">
      <c r="A41" s="1169" t="s">
        <v>23</v>
      </c>
      <c r="B41" s="1009">
        <v>30</v>
      </c>
      <c r="C41" s="1010">
        <v>20</v>
      </c>
      <c r="D41" s="1010">
        <v>20</v>
      </c>
      <c r="E41" s="1010">
        <v>15</v>
      </c>
      <c r="F41" s="1010">
        <v>14</v>
      </c>
      <c r="G41" s="1010">
        <v>36</v>
      </c>
      <c r="H41" s="1010">
        <f>SUM(C41:G41)</f>
        <v>105</v>
      </c>
      <c r="I41" s="1010"/>
      <c r="J41" s="1010"/>
      <c r="K41" s="1010"/>
      <c r="L41" s="1010"/>
      <c r="M41" s="1010"/>
      <c r="N41" s="1010"/>
      <c r="O41" s="1010"/>
      <c r="P41" s="1010"/>
      <c r="Q41" s="1010"/>
      <c r="R41" s="1010"/>
      <c r="S41" s="1010"/>
      <c r="T41" s="1011"/>
    </row>
    <row r="42" spans="1:20" ht="17.100000000000001" customHeight="1" x14ac:dyDescent="0.35">
      <c r="A42" s="1169" t="s">
        <v>24</v>
      </c>
      <c r="B42" s="1009">
        <v>26</v>
      </c>
      <c r="C42" s="1010">
        <v>25</v>
      </c>
      <c r="D42" s="1010">
        <v>14</v>
      </c>
      <c r="E42" s="1010">
        <v>18</v>
      </c>
      <c r="F42" s="1010">
        <v>15</v>
      </c>
      <c r="G42" s="1010">
        <v>13</v>
      </c>
      <c r="H42" s="1010">
        <f>SUM(C42:G42)</f>
        <v>85</v>
      </c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1"/>
    </row>
    <row r="43" spans="1:20" ht="17.100000000000001" customHeight="1" x14ac:dyDescent="0.35">
      <c r="A43" s="1169" t="s">
        <v>822</v>
      </c>
      <c r="B43" s="1009">
        <v>32</v>
      </c>
      <c r="C43" s="1010">
        <v>14</v>
      </c>
      <c r="D43" s="1010"/>
      <c r="E43" s="1010"/>
      <c r="F43" s="1010"/>
      <c r="G43" s="1010"/>
      <c r="H43" s="1010">
        <f>SUM(C43:G43)</f>
        <v>14</v>
      </c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1"/>
    </row>
    <row r="44" spans="1:20" ht="17.100000000000001" customHeight="1" x14ac:dyDescent="0.25">
      <c r="A44" s="1169" t="s">
        <v>253</v>
      </c>
      <c r="B44" s="1009"/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010"/>
      <c r="N44" s="1010"/>
      <c r="O44" s="1010"/>
      <c r="P44" s="1010"/>
      <c r="Q44" s="1010"/>
      <c r="R44" s="1010"/>
      <c r="S44" s="1010"/>
      <c r="T44" s="1011"/>
    </row>
    <row r="45" spans="1:20" ht="17.100000000000001" customHeight="1" x14ac:dyDescent="0.35">
      <c r="A45" s="1169" t="s">
        <v>25</v>
      </c>
      <c r="B45" s="1009">
        <v>73</v>
      </c>
      <c r="C45" s="1010">
        <v>124</v>
      </c>
      <c r="D45" s="1010">
        <v>79</v>
      </c>
      <c r="E45" s="1010">
        <v>116</v>
      </c>
      <c r="F45" s="1010">
        <v>129</v>
      </c>
      <c r="G45" s="1010"/>
      <c r="H45" s="1010">
        <f>SUM(C45:G45)</f>
        <v>448</v>
      </c>
      <c r="I45" s="1010">
        <v>1</v>
      </c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8"/>
    </row>
    <row r="46" spans="1:20" ht="17.100000000000001" customHeight="1" x14ac:dyDescent="0.35">
      <c r="A46" s="1169" t="s">
        <v>26</v>
      </c>
      <c r="B46" s="1009">
        <v>15</v>
      </c>
      <c r="C46" s="1010">
        <v>13</v>
      </c>
      <c r="D46" s="1010">
        <v>7</v>
      </c>
      <c r="E46" s="1010">
        <v>13</v>
      </c>
      <c r="F46" s="1010">
        <v>9</v>
      </c>
      <c r="G46" s="1010"/>
      <c r="H46" s="1010">
        <f>SUM(C46:G46)</f>
        <v>42</v>
      </c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1"/>
    </row>
    <row r="47" spans="1:20" ht="17.100000000000001" customHeight="1" x14ac:dyDescent="0.25">
      <c r="A47" s="1169" t="s">
        <v>27</v>
      </c>
      <c r="B47" s="1009"/>
      <c r="C47" s="1010"/>
      <c r="D47" s="1010"/>
      <c r="E47" s="1010"/>
      <c r="F47" s="1010"/>
      <c r="G47" s="1010"/>
      <c r="H47" s="1010"/>
      <c r="I47" s="1010">
        <v>7</v>
      </c>
      <c r="J47" s="1010"/>
      <c r="K47" s="1010"/>
      <c r="L47" s="1010">
        <v>46</v>
      </c>
      <c r="M47" s="1010"/>
      <c r="N47" s="1010">
        <v>1</v>
      </c>
      <c r="O47" s="1010">
        <v>50</v>
      </c>
      <c r="P47" s="1010"/>
      <c r="Q47" s="1010"/>
      <c r="R47" s="1010"/>
      <c r="S47" s="1010"/>
      <c r="T47" s="1011"/>
    </row>
    <row r="48" spans="1:20" ht="17.100000000000001" customHeight="1" x14ac:dyDescent="0.35">
      <c r="A48" s="1169" t="s">
        <v>28</v>
      </c>
      <c r="B48" s="1009"/>
      <c r="C48" s="1010"/>
      <c r="D48" s="1010"/>
      <c r="E48" s="1010"/>
      <c r="F48" s="1010"/>
      <c r="G48" s="1010"/>
      <c r="H48" s="1010"/>
      <c r="I48" s="1010">
        <v>2</v>
      </c>
      <c r="J48" s="1010"/>
      <c r="K48" s="1010"/>
      <c r="L48" s="1010">
        <v>21</v>
      </c>
      <c r="M48" s="1010"/>
      <c r="N48" s="1010">
        <v>3</v>
      </c>
      <c r="O48" s="1010">
        <v>48</v>
      </c>
      <c r="P48" s="1010"/>
      <c r="Q48" s="1010"/>
      <c r="R48" s="1010"/>
      <c r="S48" s="1010"/>
      <c r="T48" s="1011"/>
    </row>
    <row r="49" spans="1:20" ht="15" customHeight="1" x14ac:dyDescent="0.25">
      <c r="A49" s="1169" t="s">
        <v>241</v>
      </c>
      <c r="B49" s="1009"/>
      <c r="C49" s="1010"/>
      <c r="D49" s="1010"/>
      <c r="E49" s="1010"/>
      <c r="F49" s="1010"/>
      <c r="G49" s="1010"/>
      <c r="H49" s="1010"/>
      <c r="I49" s="1010">
        <v>1</v>
      </c>
      <c r="J49" s="1010"/>
      <c r="K49" s="1010"/>
      <c r="L49" s="1010"/>
      <c r="M49" s="1010"/>
      <c r="N49" s="1010"/>
      <c r="O49" s="1010">
        <v>87</v>
      </c>
      <c r="P49" s="1010"/>
      <c r="Q49" s="1010">
        <v>6</v>
      </c>
      <c r="R49" s="1010"/>
      <c r="S49" s="1010"/>
      <c r="T49" s="1011"/>
    </row>
    <row r="50" spans="1:20" ht="17.100000000000001" customHeight="1" x14ac:dyDescent="0.35">
      <c r="A50" s="1036" t="s">
        <v>765</v>
      </c>
      <c r="B50" s="1009">
        <v>92</v>
      </c>
      <c r="C50" s="1010">
        <v>67</v>
      </c>
      <c r="D50" s="1010">
        <v>38</v>
      </c>
      <c r="E50" s="1010">
        <v>60</v>
      </c>
      <c r="F50" s="1010">
        <v>37</v>
      </c>
      <c r="G50" s="1010"/>
      <c r="H50" s="1010">
        <f>SUM(C50:G50)</f>
        <v>202</v>
      </c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1"/>
    </row>
    <row r="51" spans="1:20" ht="17.100000000000001" customHeight="1" x14ac:dyDescent="0.35">
      <c r="A51" s="1036" t="s">
        <v>29</v>
      </c>
      <c r="B51" s="1009">
        <v>75</v>
      </c>
      <c r="C51" s="1010">
        <v>72</v>
      </c>
      <c r="D51" s="1010">
        <v>38</v>
      </c>
      <c r="E51" s="1010">
        <v>56</v>
      </c>
      <c r="F51" s="1010">
        <v>36</v>
      </c>
      <c r="G51" s="1010"/>
      <c r="H51" s="1010">
        <f>SUM(C51:G51)</f>
        <v>202</v>
      </c>
      <c r="I51" s="1010"/>
      <c r="J51" s="1010"/>
      <c r="K51" s="1010"/>
      <c r="L51" s="1010"/>
      <c r="M51" s="1010"/>
      <c r="N51" s="1010"/>
      <c r="O51" s="1010"/>
      <c r="P51" s="1010"/>
      <c r="Q51" s="1010"/>
      <c r="R51" s="1010"/>
      <c r="S51" s="1010"/>
      <c r="T51" s="1011"/>
    </row>
    <row r="52" spans="1:20" ht="17.100000000000001" customHeight="1" x14ac:dyDescent="0.35">
      <c r="A52" s="1041" t="s">
        <v>731</v>
      </c>
      <c r="B52" s="1009">
        <v>82</v>
      </c>
      <c r="C52" s="1010">
        <v>39</v>
      </c>
      <c r="D52" s="1010">
        <v>41</v>
      </c>
      <c r="E52" s="1010">
        <v>49</v>
      </c>
      <c r="F52" s="1010">
        <v>42</v>
      </c>
      <c r="G52" s="1010"/>
      <c r="H52" s="1010">
        <f>SUM(C52:G52)</f>
        <v>171</v>
      </c>
      <c r="I52" s="1010">
        <v>2</v>
      </c>
      <c r="J52" s="1010"/>
      <c r="K52" s="1010">
        <v>1</v>
      </c>
      <c r="L52" s="1010">
        <v>37</v>
      </c>
      <c r="M52" s="1010"/>
      <c r="N52" s="1010"/>
      <c r="O52" s="1010"/>
      <c r="P52" s="1010"/>
      <c r="Q52" s="1010"/>
      <c r="R52" s="1010"/>
      <c r="S52" s="1010"/>
      <c r="T52" s="1011"/>
    </row>
    <row r="53" spans="1:20" ht="17.100000000000001" customHeight="1" x14ac:dyDescent="0.35">
      <c r="A53" s="1036" t="s">
        <v>30</v>
      </c>
      <c r="B53" s="1009"/>
      <c r="C53" s="1010"/>
      <c r="D53" s="1010"/>
      <c r="E53" s="1010"/>
      <c r="F53" s="1010"/>
      <c r="G53" s="1010"/>
      <c r="H53" s="1010"/>
      <c r="I53" s="1010">
        <v>1</v>
      </c>
      <c r="J53" s="1010"/>
      <c r="K53" s="1010"/>
      <c r="L53" s="1010">
        <v>73</v>
      </c>
      <c r="M53" s="1010"/>
      <c r="N53" s="1010"/>
      <c r="O53" s="1010"/>
      <c r="P53" s="1010"/>
      <c r="Q53" s="1010"/>
      <c r="R53" s="1010"/>
      <c r="S53" s="1010"/>
      <c r="T53" s="1011"/>
    </row>
    <row r="54" spans="1:20" ht="17.100000000000001" customHeight="1" x14ac:dyDescent="0.25">
      <c r="A54" s="827" t="s">
        <v>222</v>
      </c>
      <c r="B54" s="1009"/>
      <c r="C54" s="1010"/>
      <c r="D54" s="1010"/>
      <c r="E54" s="1010"/>
      <c r="F54" s="1010"/>
      <c r="G54" s="1010"/>
      <c r="H54" s="1010"/>
      <c r="I54" s="1010">
        <v>3</v>
      </c>
      <c r="J54" s="1010"/>
      <c r="K54" s="1010">
        <v>5</v>
      </c>
      <c r="L54" s="1010">
        <v>17</v>
      </c>
      <c r="M54" s="1010"/>
      <c r="N54" s="1010"/>
      <c r="O54" s="1010">
        <v>21</v>
      </c>
      <c r="P54" s="1010"/>
      <c r="Q54" s="1010">
        <v>3</v>
      </c>
      <c r="R54" s="1010"/>
      <c r="S54" s="1010"/>
      <c r="T54" s="1011"/>
    </row>
    <row r="55" spans="1:20" ht="17.100000000000001" customHeight="1" x14ac:dyDescent="0.25">
      <c r="A55" s="1021" t="s">
        <v>223</v>
      </c>
      <c r="B55" s="1009"/>
      <c r="C55" s="1010"/>
      <c r="D55" s="1010"/>
      <c r="E55" s="1010"/>
      <c r="F55" s="1010"/>
      <c r="G55" s="1010"/>
      <c r="H55" s="1010"/>
      <c r="I55" s="1010">
        <v>9</v>
      </c>
      <c r="J55" s="1010"/>
      <c r="K55" s="1010"/>
      <c r="L55" s="1010">
        <v>4</v>
      </c>
      <c r="M55" s="1010"/>
      <c r="N55" s="1010"/>
      <c r="O55" s="1010">
        <v>9</v>
      </c>
      <c r="P55" s="1010"/>
      <c r="Q55" s="1010">
        <v>2</v>
      </c>
      <c r="R55" s="1010"/>
      <c r="S55" s="1010"/>
      <c r="T55" s="1011"/>
    </row>
    <row r="56" spans="1:20" ht="17.100000000000001" customHeight="1" x14ac:dyDescent="0.35">
      <c r="A56" s="1036" t="s">
        <v>31</v>
      </c>
      <c r="B56" s="1009"/>
      <c r="C56" s="1010"/>
      <c r="D56" s="1010"/>
      <c r="E56" s="1010"/>
      <c r="F56" s="1010"/>
      <c r="G56" s="1010"/>
      <c r="H56" s="1010"/>
      <c r="I56" s="1010"/>
      <c r="J56" s="1010"/>
      <c r="K56" s="1010"/>
      <c r="L56" s="1010">
        <v>29</v>
      </c>
      <c r="M56" s="1010"/>
      <c r="N56" s="1010"/>
      <c r="O56" s="1010">
        <v>6</v>
      </c>
      <c r="P56" s="1010"/>
      <c r="Q56" s="1010"/>
      <c r="R56" s="1010"/>
      <c r="S56" s="1010"/>
      <c r="T56" s="1011"/>
    </row>
    <row r="57" spans="1:20" ht="17.100000000000001" customHeight="1" x14ac:dyDescent="0.35">
      <c r="A57" s="1036" t="s">
        <v>32</v>
      </c>
      <c r="B57" s="1009"/>
      <c r="C57" s="1010"/>
      <c r="D57" s="1010"/>
      <c r="E57" s="1010"/>
      <c r="F57" s="1010"/>
      <c r="G57" s="1010"/>
      <c r="H57" s="1010"/>
      <c r="I57" s="1010"/>
      <c r="J57" s="1010"/>
      <c r="K57" s="1010">
        <v>1</v>
      </c>
      <c r="L57" s="1010">
        <v>30</v>
      </c>
      <c r="M57" s="1010"/>
      <c r="N57" s="1010">
        <v>2</v>
      </c>
      <c r="O57" s="1010">
        <v>31</v>
      </c>
      <c r="P57" s="1010"/>
      <c r="Q57" s="1010">
        <v>2</v>
      </c>
      <c r="R57" s="1010"/>
      <c r="S57" s="1010"/>
      <c r="T57" s="1011"/>
    </row>
    <row r="58" spans="1:20" ht="17.100000000000001" customHeight="1" x14ac:dyDescent="0.35">
      <c r="A58" s="1036" t="s">
        <v>33</v>
      </c>
      <c r="B58" s="1009"/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  <c r="O58" s="1010"/>
      <c r="P58" s="1010"/>
      <c r="Q58" s="1010"/>
      <c r="R58" s="1010"/>
      <c r="S58" s="1010">
        <v>24</v>
      </c>
      <c r="T58" s="1011">
        <v>1</v>
      </c>
    </row>
    <row r="59" spans="1:20" ht="17.100000000000001" customHeight="1" thickBot="1" x14ac:dyDescent="0.4">
      <c r="A59" s="1936" t="s">
        <v>34</v>
      </c>
      <c r="B59" s="1937"/>
      <c r="C59" s="1938"/>
      <c r="D59" s="1938"/>
      <c r="E59" s="1938"/>
      <c r="F59" s="1938"/>
      <c r="G59" s="1938"/>
      <c r="H59" s="1938"/>
      <c r="I59" s="1938"/>
      <c r="J59" s="1938"/>
      <c r="K59" s="1938"/>
      <c r="L59" s="1938">
        <v>17</v>
      </c>
      <c r="M59" s="1938"/>
      <c r="N59" s="1938">
        <v>1</v>
      </c>
      <c r="O59" s="1938">
        <v>20</v>
      </c>
      <c r="P59" s="1938"/>
      <c r="Q59" s="1938">
        <v>4</v>
      </c>
      <c r="R59" s="1938"/>
      <c r="S59" s="1938"/>
      <c r="T59" s="1939"/>
    </row>
    <row r="60" spans="1:20" s="1068" customFormat="1" ht="15" customHeight="1" thickBot="1" x14ac:dyDescent="0.3">
      <c r="A60" s="1003" t="s">
        <v>145</v>
      </c>
      <c r="B60" s="1017">
        <v>511</v>
      </c>
      <c r="C60" s="1017">
        <v>425</v>
      </c>
      <c r="D60" s="1017">
        <v>294</v>
      </c>
      <c r="E60" s="1017">
        <v>369</v>
      </c>
      <c r="F60" s="1017">
        <v>336</v>
      </c>
      <c r="G60" s="1017">
        <v>49</v>
      </c>
      <c r="H60" s="1017">
        <f>SUM(H39:H59)</f>
        <v>1473</v>
      </c>
      <c r="I60" s="1017">
        <v>27</v>
      </c>
      <c r="J60" s="1017"/>
      <c r="K60" s="1017">
        <v>7</v>
      </c>
      <c r="L60" s="1017">
        <v>332</v>
      </c>
      <c r="M60" s="1017"/>
      <c r="N60" s="1017">
        <v>11</v>
      </c>
      <c r="O60" s="1017">
        <v>371</v>
      </c>
      <c r="P60" s="1017"/>
      <c r="Q60" s="1017">
        <v>42</v>
      </c>
      <c r="R60" s="1017"/>
      <c r="S60" s="1017">
        <v>24</v>
      </c>
      <c r="T60" s="1017">
        <v>1</v>
      </c>
    </row>
    <row r="61" spans="1:20" s="1068" customFormat="1" ht="15" customHeight="1" thickBot="1" x14ac:dyDescent="0.3">
      <c r="A61" s="1943" t="s">
        <v>255</v>
      </c>
      <c r="B61" s="1944"/>
      <c r="C61" s="1944"/>
      <c r="D61" s="1944"/>
      <c r="E61" s="1944"/>
      <c r="F61" s="1944"/>
      <c r="G61" s="1944"/>
      <c r="H61" s="1944"/>
      <c r="I61" s="1944"/>
      <c r="J61" s="1944"/>
      <c r="K61" s="1944"/>
      <c r="L61" s="1944"/>
      <c r="M61" s="1944"/>
      <c r="N61" s="1944"/>
      <c r="O61" s="1944"/>
      <c r="P61" s="1944"/>
      <c r="Q61" s="1944"/>
      <c r="R61" s="1944"/>
      <c r="S61" s="1944"/>
      <c r="T61" s="1944"/>
    </row>
    <row r="62" spans="1:20" ht="15" customHeight="1" x14ac:dyDescent="0.25">
      <c r="A62" s="1042" t="s">
        <v>171</v>
      </c>
      <c r="B62" s="1940">
        <v>89</v>
      </c>
      <c r="C62" s="1941">
        <v>177</v>
      </c>
      <c r="D62" s="1941">
        <v>145</v>
      </c>
      <c r="E62" s="1941">
        <v>115</v>
      </c>
      <c r="F62" s="1941">
        <v>174</v>
      </c>
      <c r="G62" s="1941"/>
      <c r="H62" s="1941">
        <f>SUM(C62:G62)</f>
        <v>611</v>
      </c>
      <c r="I62" s="1941">
        <v>20</v>
      </c>
      <c r="J62" s="1941"/>
      <c r="K62" s="1941">
        <v>3</v>
      </c>
      <c r="L62" s="1941">
        <v>165</v>
      </c>
      <c r="M62" s="1941"/>
      <c r="N62" s="1941">
        <v>1</v>
      </c>
      <c r="O62" s="1941">
        <v>134</v>
      </c>
      <c r="P62" s="1941"/>
      <c r="Q62" s="1941">
        <v>3</v>
      </c>
      <c r="R62" s="1941">
        <v>23</v>
      </c>
      <c r="S62" s="1941">
        <v>48</v>
      </c>
      <c r="T62" s="1942">
        <v>3</v>
      </c>
    </row>
    <row r="63" spans="1:20" ht="15" customHeight="1" x14ac:dyDescent="0.35">
      <c r="A63" s="1043" t="s">
        <v>35</v>
      </c>
      <c r="B63" s="1009"/>
      <c r="C63" s="1010"/>
      <c r="D63" s="1010"/>
      <c r="E63" s="1010"/>
      <c r="F63" s="1010"/>
      <c r="G63" s="1010"/>
      <c r="H63" s="1010"/>
      <c r="I63" s="1010"/>
      <c r="J63" s="1010"/>
      <c r="K63" s="1010"/>
      <c r="L63" s="1010"/>
      <c r="M63" s="1010"/>
      <c r="N63" s="1010"/>
      <c r="O63" s="1010"/>
      <c r="P63" s="1010"/>
      <c r="Q63" s="1010"/>
      <c r="R63" s="1010">
        <v>17</v>
      </c>
      <c r="S63" s="1010">
        <v>34</v>
      </c>
      <c r="T63" s="1011">
        <v>1</v>
      </c>
    </row>
    <row r="64" spans="1:20" ht="15" customHeight="1" x14ac:dyDescent="0.25">
      <c r="A64" s="1008" t="s">
        <v>173</v>
      </c>
      <c r="B64" s="1009">
        <v>61</v>
      </c>
      <c r="C64" s="1010">
        <v>109</v>
      </c>
      <c r="D64" s="1010">
        <v>52</v>
      </c>
      <c r="E64" s="1010">
        <v>49</v>
      </c>
      <c r="F64" s="1010">
        <v>75</v>
      </c>
      <c r="G64" s="1010"/>
      <c r="H64" s="1010">
        <f>SUM(C64:G64)</f>
        <v>285</v>
      </c>
      <c r="I64" s="1010">
        <v>3</v>
      </c>
      <c r="J64" s="1010"/>
      <c r="K64" s="1010">
        <v>4</v>
      </c>
      <c r="L64" s="1010">
        <v>63</v>
      </c>
      <c r="M64" s="1010"/>
      <c r="N64" s="1010">
        <v>1</v>
      </c>
      <c r="O64" s="1010">
        <v>21</v>
      </c>
      <c r="P64" s="1010"/>
      <c r="Q64" s="1010">
        <v>1</v>
      </c>
      <c r="R64" s="1010"/>
      <c r="S64" s="1010"/>
      <c r="T64" s="1011"/>
    </row>
    <row r="65" spans="1:20" ht="15" customHeight="1" x14ac:dyDescent="0.25">
      <c r="A65" s="1008" t="s">
        <v>229</v>
      </c>
      <c r="B65" s="1009">
        <v>176</v>
      </c>
      <c r="C65" s="1010">
        <v>264</v>
      </c>
      <c r="D65" s="1010">
        <v>262</v>
      </c>
      <c r="E65" s="1010">
        <v>231</v>
      </c>
      <c r="F65" s="1010">
        <v>399</v>
      </c>
      <c r="G65" s="1010"/>
      <c r="H65" s="1010">
        <f>SUM(C65:G65)</f>
        <v>1156</v>
      </c>
      <c r="I65" s="1010">
        <v>34</v>
      </c>
      <c r="J65" s="1010"/>
      <c r="K65" s="1010">
        <v>15</v>
      </c>
      <c r="L65" s="1010">
        <v>327</v>
      </c>
      <c r="M65" s="1010"/>
      <c r="N65" s="1010">
        <v>3</v>
      </c>
      <c r="O65" s="1010">
        <v>213</v>
      </c>
      <c r="P65" s="1010"/>
      <c r="Q65" s="1010">
        <v>11</v>
      </c>
      <c r="R65" s="1010"/>
      <c r="S65" s="1010"/>
      <c r="T65" s="1011"/>
    </row>
    <row r="66" spans="1:20" ht="15" customHeight="1" x14ac:dyDescent="0.25">
      <c r="A66" s="1008" t="s">
        <v>176</v>
      </c>
      <c r="B66" s="1009">
        <v>84</v>
      </c>
      <c r="C66" s="1010">
        <v>125</v>
      </c>
      <c r="D66" s="1010">
        <v>123</v>
      </c>
      <c r="E66" s="1010">
        <v>98</v>
      </c>
      <c r="F66" s="1010">
        <v>126</v>
      </c>
      <c r="G66" s="1010"/>
      <c r="H66" s="1010">
        <f>SUM(C66:G66)</f>
        <v>472</v>
      </c>
      <c r="I66" s="1010">
        <v>14</v>
      </c>
      <c r="J66" s="1010"/>
      <c r="K66" s="1010">
        <v>8</v>
      </c>
      <c r="L66" s="1010">
        <v>101</v>
      </c>
      <c r="M66" s="1010"/>
      <c r="N66" s="1010">
        <v>3</v>
      </c>
      <c r="O66" s="1010">
        <v>38</v>
      </c>
      <c r="P66" s="1010"/>
      <c r="Q66" s="1010"/>
      <c r="R66" s="1010"/>
      <c r="S66" s="1010"/>
      <c r="T66" s="1011"/>
    </row>
    <row r="67" spans="1:20" ht="15" customHeight="1" x14ac:dyDescent="0.35">
      <c r="A67" s="1036" t="s">
        <v>36</v>
      </c>
      <c r="B67" s="1009"/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>
        <v>130</v>
      </c>
      <c r="T67" s="1011">
        <v>22</v>
      </c>
    </row>
    <row r="68" spans="1:20" ht="15" customHeight="1" x14ac:dyDescent="0.25">
      <c r="A68" s="1022" t="s">
        <v>174</v>
      </c>
      <c r="B68" s="1009">
        <v>95</v>
      </c>
      <c r="C68" s="1010">
        <v>126</v>
      </c>
      <c r="D68" s="1010">
        <v>68</v>
      </c>
      <c r="E68" s="1010">
        <v>71</v>
      </c>
      <c r="F68" s="1010">
        <v>78</v>
      </c>
      <c r="G68" s="1010"/>
      <c r="H68" s="1010">
        <f t="shared" ref="H68:H74" si="1">SUM(C68:G68)</f>
        <v>343</v>
      </c>
      <c r="I68" s="1010">
        <v>4</v>
      </c>
      <c r="J68" s="1010"/>
      <c r="K68" s="1010"/>
      <c r="L68" s="1010">
        <v>61</v>
      </c>
      <c r="M68" s="1010"/>
      <c r="N68" s="1010"/>
      <c r="O68" s="1010">
        <v>23</v>
      </c>
      <c r="P68" s="1010"/>
      <c r="Q68" s="1010">
        <v>5</v>
      </c>
      <c r="R68" s="1010"/>
      <c r="S68" s="1010"/>
      <c r="T68" s="1011"/>
    </row>
    <row r="69" spans="1:20" ht="15" customHeight="1" x14ac:dyDescent="0.25">
      <c r="A69" s="1044" t="s">
        <v>327</v>
      </c>
      <c r="B69" s="1009">
        <v>77</v>
      </c>
      <c r="C69" s="1010">
        <v>131</v>
      </c>
      <c r="D69" s="1010">
        <v>112</v>
      </c>
      <c r="E69" s="1010">
        <v>88</v>
      </c>
      <c r="F69" s="1010">
        <v>118</v>
      </c>
      <c r="G69" s="1010"/>
      <c r="H69" s="1010">
        <f t="shared" si="1"/>
        <v>449</v>
      </c>
      <c r="I69" s="1010">
        <v>11</v>
      </c>
      <c r="J69" s="1010"/>
      <c r="K69" s="1010">
        <v>2</v>
      </c>
      <c r="L69" s="1010">
        <v>218</v>
      </c>
      <c r="M69" s="1010"/>
      <c r="N69" s="1010"/>
      <c r="O69" s="1010">
        <v>121</v>
      </c>
      <c r="P69" s="1010">
        <v>1</v>
      </c>
      <c r="Q69" s="1010">
        <v>1</v>
      </c>
      <c r="R69" s="1010"/>
      <c r="S69" s="1010"/>
      <c r="T69" s="1011"/>
    </row>
    <row r="70" spans="1:20" ht="15" customHeight="1" x14ac:dyDescent="0.25">
      <c r="A70" s="1008" t="s">
        <v>170</v>
      </c>
      <c r="B70" s="1009">
        <v>195</v>
      </c>
      <c r="C70" s="1010">
        <v>311</v>
      </c>
      <c r="D70" s="1010">
        <v>244</v>
      </c>
      <c r="E70" s="1010">
        <v>221</v>
      </c>
      <c r="F70" s="1010">
        <v>331</v>
      </c>
      <c r="G70" s="1010"/>
      <c r="H70" s="1010">
        <f t="shared" si="1"/>
        <v>1107</v>
      </c>
      <c r="I70" s="1010">
        <v>29</v>
      </c>
      <c r="J70" s="1010">
        <v>1</v>
      </c>
      <c r="K70" s="1010"/>
      <c r="L70" s="1010">
        <v>242</v>
      </c>
      <c r="M70" s="1010"/>
      <c r="N70" s="1010"/>
      <c r="O70" s="1010">
        <v>166</v>
      </c>
      <c r="P70" s="1010"/>
      <c r="Q70" s="1010">
        <v>1</v>
      </c>
      <c r="R70" s="1010"/>
      <c r="S70" s="1010"/>
      <c r="T70" s="1011"/>
    </row>
    <row r="71" spans="1:20" ht="15" customHeight="1" x14ac:dyDescent="0.25">
      <c r="A71" s="1008" t="s">
        <v>175</v>
      </c>
      <c r="B71" s="1009">
        <v>63</v>
      </c>
      <c r="C71" s="1010">
        <v>118</v>
      </c>
      <c r="D71" s="1010">
        <v>60</v>
      </c>
      <c r="E71" s="1010">
        <v>60</v>
      </c>
      <c r="F71" s="1010">
        <v>78</v>
      </c>
      <c r="G71" s="1010"/>
      <c r="H71" s="1010">
        <f t="shared" si="1"/>
        <v>316</v>
      </c>
      <c r="I71" s="1010">
        <v>10</v>
      </c>
      <c r="J71" s="1010"/>
      <c r="K71" s="1010"/>
      <c r="L71" s="1010">
        <v>67</v>
      </c>
      <c r="M71" s="1010"/>
      <c r="N71" s="1010"/>
      <c r="O71" s="1010">
        <v>64</v>
      </c>
      <c r="P71" s="1010"/>
      <c r="Q71" s="1010"/>
      <c r="R71" s="1010"/>
      <c r="S71" s="1010"/>
      <c r="T71" s="1011"/>
    </row>
    <row r="72" spans="1:20" ht="15" customHeight="1" x14ac:dyDescent="0.25">
      <c r="A72" s="1008" t="s">
        <v>172</v>
      </c>
      <c r="B72" s="1009">
        <v>105</v>
      </c>
      <c r="C72" s="1010">
        <v>166</v>
      </c>
      <c r="D72" s="1010">
        <v>145</v>
      </c>
      <c r="E72" s="1010">
        <v>110</v>
      </c>
      <c r="F72" s="1010">
        <v>140</v>
      </c>
      <c r="G72" s="1010"/>
      <c r="H72" s="1010">
        <f t="shared" si="1"/>
        <v>561</v>
      </c>
      <c r="I72" s="1010">
        <v>13</v>
      </c>
      <c r="J72" s="1010"/>
      <c r="K72" s="1010">
        <v>1</v>
      </c>
      <c r="L72" s="1010">
        <v>73</v>
      </c>
      <c r="M72" s="1010"/>
      <c r="N72" s="1010"/>
      <c r="O72" s="1010">
        <v>32</v>
      </c>
      <c r="P72" s="1010"/>
      <c r="Q72" s="1010">
        <v>2</v>
      </c>
      <c r="R72" s="1010"/>
      <c r="S72" s="1010"/>
      <c r="T72" s="1011"/>
    </row>
    <row r="73" spans="1:20" ht="15" customHeight="1" x14ac:dyDescent="0.25">
      <c r="A73" s="1008" t="s">
        <v>180</v>
      </c>
      <c r="B73" s="1009">
        <v>69</v>
      </c>
      <c r="C73" s="1010">
        <v>144</v>
      </c>
      <c r="D73" s="1010">
        <v>71</v>
      </c>
      <c r="E73" s="1010">
        <v>52</v>
      </c>
      <c r="F73" s="1010">
        <v>53</v>
      </c>
      <c r="G73" s="1010"/>
      <c r="H73" s="1010">
        <f t="shared" si="1"/>
        <v>320</v>
      </c>
      <c r="I73" s="1010">
        <v>4</v>
      </c>
      <c r="J73" s="1010"/>
      <c r="K73" s="1010">
        <v>1</v>
      </c>
      <c r="L73" s="1010">
        <v>38</v>
      </c>
      <c r="M73" s="1010"/>
      <c r="N73" s="1010"/>
      <c r="O73" s="1010">
        <v>18</v>
      </c>
      <c r="P73" s="1010"/>
      <c r="Q73" s="1010"/>
      <c r="R73" s="1010"/>
      <c r="S73" s="1010"/>
      <c r="T73" s="1011"/>
    </row>
    <row r="74" spans="1:20" ht="15" customHeight="1" x14ac:dyDescent="0.25">
      <c r="A74" s="1045" t="s">
        <v>178</v>
      </c>
      <c r="B74" s="1009">
        <v>181</v>
      </c>
      <c r="C74" s="1010">
        <v>259</v>
      </c>
      <c r="D74" s="1010">
        <v>273</v>
      </c>
      <c r="E74" s="1010">
        <v>225</v>
      </c>
      <c r="F74" s="1010">
        <v>304</v>
      </c>
      <c r="G74" s="1010"/>
      <c r="H74" s="1010">
        <f t="shared" si="1"/>
        <v>1061</v>
      </c>
      <c r="I74" s="1010">
        <v>20</v>
      </c>
      <c r="J74" s="1010"/>
      <c r="K74" s="1010"/>
      <c r="L74" s="1010">
        <v>286</v>
      </c>
      <c r="M74" s="1010"/>
      <c r="N74" s="1010"/>
      <c r="O74" s="1010">
        <v>141</v>
      </c>
      <c r="P74" s="1010"/>
      <c r="Q74" s="1010"/>
      <c r="R74" s="1010"/>
      <c r="S74" s="1010"/>
      <c r="T74" s="1011"/>
    </row>
    <row r="75" spans="1:20" ht="15" customHeight="1" x14ac:dyDescent="0.35">
      <c r="A75" s="1036" t="s">
        <v>48</v>
      </c>
      <c r="B75" s="1009"/>
      <c r="C75" s="1010"/>
      <c r="D75" s="1010"/>
      <c r="E75" s="1010"/>
      <c r="F75" s="1010"/>
      <c r="G75" s="1010"/>
      <c r="H75" s="1010"/>
      <c r="I75" s="1010"/>
      <c r="J75" s="1010"/>
      <c r="K75" s="1010"/>
      <c r="L75" s="1010"/>
      <c r="M75" s="1010"/>
      <c r="N75" s="1010"/>
      <c r="O75" s="1010"/>
      <c r="P75" s="1010"/>
      <c r="Q75" s="1010"/>
      <c r="R75" s="1010"/>
      <c r="S75" s="1010">
        <v>30</v>
      </c>
      <c r="T75" s="1011">
        <v>1</v>
      </c>
    </row>
    <row r="76" spans="1:20" ht="15" customHeight="1" x14ac:dyDescent="0.25">
      <c r="A76" s="1045" t="s">
        <v>179</v>
      </c>
      <c r="B76" s="1009">
        <v>80</v>
      </c>
      <c r="C76" s="1010">
        <v>124</v>
      </c>
      <c r="D76" s="1010">
        <v>104</v>
      </c>
      <c r="E76" s="1010">
        <v>59</v>
      </c>
      <c r="F76" s="1010">
        <v>102</v>
      </c>
      <c r="G76" s="1010"/>
      <c r="H76" s="1010">
        <f>SUM(C76:G76)</f>
        <v>389</v>
      </c>
      <c r="I76" s="1010">
        <v>3</v>
      </c>
      <c r="J76" s="1010"/>
      <c r="K76" s="1010"/>
      <c r="L76" s="1010">
        <v>110</v>
      </c>
      <c r="M76" s="1010"/>
      <c r="N76" s="1010"/>
      <c r="O76" s="1010">
        <v>33</v>
      </c>
      <c r="P76" s="1010"/>
      <c r="Q76" s="1010">
        <v>4</v>
      </c>
      <c r="R76" s="1010"/>
      <c r="S76" s="1010"/>
      <c r="T76" s="1011"/>
    </row>
    <row r="77" spans="1:20" ht="15" customHeight="1" x14ac:dyDescent="0.25">
      <c r="A77" s="1046" t="s">
        <v>227</v>
      </c>
      <c r="B77" s="1009"/>
      <c r="C77" s="1010"/>
      <c r="D77" s="1010"/>
      <c r="E77" s="1010"/>
      <c r="F77" s="1010"/>
      <c r="G77" s="1010"/>
      <c r="H77" s="1010"/>
      <c r="I77" s="1010">
        <v>2</v>
      </c>
      <c r="J77" s="1010"/>
      <c r="K77" s="1010">
        <v>2</v>
      </c>
      <c r="L77" s="1010">
        <v>41</v>
      </c>
      <c r="M77" s="1010"/>
      <c r="N77" s="1010"/>
      <c r="O77" s="1010">
        <v>40</v>
      </c>
      <c r="P77" s="1010"/>
      <c r="Q77" s="1010">
        <v>1</v>
      </c>
      <c r="R77" s="1010"/>
      <c r="S77" s="1010"/>
      <c r="T77" s="1011"/>
    </row>
    <row r="78" spans="1:20" ht="15" customHeight="1" thickBot="1" x14ac:dyDescent="0.3">
      <c r="A78" s="1047" t="s">
        <v>242</v>
      </c>
      <c r="B78" s="1012">
        <v>61</v>
      </c>
      <c r="C78" s="1013">
        <v>116</v>
      </c>
      <c r="D78" s="1013">
        <v>64</v>
      </c>
      <c r="E78" s="1013">
        <v>45</v>
      </c>
      <c r="F78" s="1013">
        <v>45</v>
      </c>
      <c r="G78" s="1013"/>
      <c r="H78" s="1013">
        <f>SUM(C78:G78)</f>
        <v>270</v>
      </c>
      <c r="I78" s="1013">
        <v>3</v>
      </c>
      <c r="J78" s="1013"/>
      <c r="K78" s="1013"/>
      <c r="L78" s="1013">
        <v>32</v>
      </c>
      <c r="M78" s="1013"/>
      <c r="N78" s="1013"/>
      <c r="O78" s="1013">
        <v>32</v>
      </c>
      <c r="P78" s="1013"/>
      <c r="Q78" s="1013"/>
      <c r="R78" s="1013"/>
      <c r="S78" s="1013"/>
      <c r="T78" s="1014"/>
    </row>
    <row r="79" spans="1:20" ht="15" customHeight="1" thickBot="1" x14ac:dyDescent="0.3">
      <c r="A79" s="1003" t="s">
        <v>145</v>
      </c>
      <c r="B79" s="1017">
        <v>1336</v>
      </c>
      <c r="C79" s="1017">
        <v>2170</v>
      </c>
      <c r="D79" s="1017">
        <v>1723</v>
      </c>
      <c r="E79" s="1017">
        <v>1424</v>
      </c>
      <c r="F79" s="1017">
        <v>2023</v>
      </c>
      <c r="G79" s="1017">
        <v>0</v>
      </c>
      <c r="H79" s="1017">
        <f>SUM(H62:H78)</f>
        <v>7340</v>
      </c>
      <c r="I79" s="1017">
        <v>170</v>
      </c>
      <c r="J79" s="1017">
        <v>1</v>
      </c>
      <c r="K79" s="1017">
        <v>36</v>
      </c>
      <c r="L79" s="1017">
        <v>1824</v>
      </c>
      <c r="M79" s="1017"/>
      <c r="N79" s="1017">
        <v>8</v>
      </c>
      <c r="O79" s="1017">
        <v>1076</v>
      </c>
      <c r="P79" s="1017">
        <v>1</v>
      </c>
      <c r="Q79" s="1017">
        <v>29</v>
      </c>
      <c r="R79" s="1017">
        <v>40</v>
      </c>
      <c r="S79" s="1017">
        <v>242</v>
      </c>
      <c r="T79" s="1017">
        <v>27</v>
      </c>
    </row>
    <row r="80" spans="1:20" ht="15" customHeight="1" thickBot="1" x14ac:dyDescent="0.3">
      <c r="A80" s="1048" t="s">
        <v>115</v>
      </c>
      <c r="B80" s="1172"/>
      <c r="C80" s="1172"/>
      <c r="D80" s="1172"/>
      <c r="E80" s="1172"/>
      <c r="F80" s="1172"/>
      <c r="G80" s="1172"/>
      <c r="H80" s="1172"/>
      <c r="I80" s="1172"/>
      <c r="J80" s="1173"/>
      <c r="K80" s="1173"/>
      <c r="L80" s="1173"/>
      <c r="M80" s="1173"/>
      <c r="N80" s="1173"/>
      <c r="O80" s="1173"/>
      <c r="P80" s="1173"/>
      <c r="Q80" s="1173"/>
      <c r="R80" s="1173"/>
      <c r="S80" s="1173"/>
      <c r="T80" s="1173"/>
    </row>
    <row r="81" spans="1:20" ht="15" customHeight="1" x14ac:dyDescent="0.25">
      <c r="A81" s="1049" t="s">
        <v>714</v>
      </c>
      <c r="B81" s="1177"/>
      <c r="C81" s="1178">
        <v>71</v>
      </c>
      <c r="D81" s="1178">
        <v>41</v>
      </c>
      <c r="E81" s="1178"/>
      <c r="F81" s="1178"/>
      <c r="G81" s="1178"/>
      <c r="H81" s="1178">
        <v>112</v>
      </c>
      <c r="I81" s="1178"/>
      <c r="J81" s="1178"/>
      <c r="K81" s="1178"/>
      <c r="L81" s="1178"/>
      <c r="M81" s="1178"/>
      <c r="N81" s="1178"/>
      <c r="O81" s="1178"/>
      <c r="P81" s="1178"/>
      <c r="Q81" s="1178"/>
      <c r="R81" s="1178"/>
      <c r="S81" s="1178"/>
      <c r="T81" s="1179"/>
    </row>
    <row r="82" spans="1:20" ht="15" customHeight="1" thickBot="1" x14ac:dyDescent="0.3">
      <c r="A82" s="1050" t="s">
        <v>712</v>
      </c>
      <c r="B82" s="1012"/>
      <c r="C82" s="1013"/>
      <c r="D82" s="1013"/>
      <c r="E82" s="1013"/>
      <c r="F82" s="1013"/>
      <c r="G82" s="1013"/>
      <c r="H82" s="1013"/>
      <c r="I82" s="1013"/>
      <c r="J82" s="1013"/>
      <c r="K82" s="1013"/>
      <c r="L82" s="1013"/>
      <c r="M82" s="1013"/>
      <c r="N82" s="1013"/>
      <c r="O82" s="1013"/>
      <c r="P82" s="1013"/>
      <c r="Q82" s="1013"/>
      <c r="R82" s="1013"/>
      <c r="S82" s="1013"/>
      <c r="T82" s="1014"/>
    </row>
    <row r="83" spans="1:20" s="1051" customFormat="1" ht="15" customHeight="1" thickBot="1" x14ac:dyDescent="0.3">
      <c r="A83" s="1003" t="s">
        <v>145</v>
      </c>
      <c r="B83" s="1017"/>
      <c r="C83" s="1017">
        <v>71</v>
      </c>
      <c r="D83" s="1017">
        <v>41</v>
      </c>
      <c r="E83" s="1017"/>
      <c r="F83" s="1017"/>
      <c r="G83" s="1017"/>
      <c r="H83" s="1017">
        <v>112</v>
      </c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</row>
    <row r="84" spans="1:20" s="1051" customFormat="1" ht="15" customHeight="1" thickBot="1" x14ac:dyDescent="0.3">
      <c r="A84" s="1015" t="s">
        <v>112</v>
      </c>
      <c r="B84" s="1180"/>
      <c r="C84" s="1180"/>
      <c r="D84" s="1180"/>
      <c r="E84" s="1180"/>
      <c r="F84" s="1180"/>
      <c r="G84" s="1180"/>
      <c r="H84" s="1180"/>
      <c r="I84" s="1180"/>
      <c r="J84" s="1180"/>
      <c r="K84" s="1180"/>
      <c r="L84" s="1180"/>
      <c r="M84" s="1180"/>
      <c r="N84" s="1180"/>
      <c r="O84" s="1180"/>
      <c r="P84" s="1180"/>
      <c r="Q84" s="1180"/>
      <c r="R84" s="1180"/>
      <c r="S84" s="1180"/>
      <c r="T84" s="1180"/>
    </row>
    <row r="85" spans="1:20" ht="15" customHeight="1" x14ac:dyDescent="0.25">
      <c r="A85" s="1052" t="s">
        <v>236</v>
      </c>
      <c r="B85" s="1177"/>
      <c r="C85" s="1178"/>
      <c r="D85" s="1178"/>
      <c r="E85" s="1178"/>
      <c r="F85" s="1178"/>
      <c r="G85" s="1178"/>
      <c r="H85" s="1178"/>
      <c r="I85" s="1178"/>
      <c r="J85" s="1178"/>
      <c r="K85" s="1178"/>
      <c r="L85" s="1178">
        <v>13</v>
      </c>
      <c r="M85" s="1178"/>
      <c r="N85" s="1178"/>
      <c r="O85" s="1178">
        <v>18</v>
      </c>
      <c r="P85" s="1178"/>
      <c r="Q85" s="1178">
        <v>1</v>
      </c>
      <c r="R85" s="1178"/>
      <c r="S85" s="1178"/>
      <c r="T85" s="1179"/>
    </row>
    <row r="86" spans="1:20" ht="15" customHeight="1" x14ac:dyDescent="0.25">
      <c r="A86" s="1049" t="s">
        <v>234</v>
      </c>
      <c r="B86" s="1009"/>
      <c r="C86" s="1010"/>
      <c r="D86" s="1010"/>
      <c r="E86" s="1010"/>
      <c r="F86" s="1010"/>
      <c r="G86" s="1010"/>
      <c r="H86" s="1010"/>
      <c r="I86" s="1010">
        <v>2</v>
      </c>
      <c r="J86" s="1010"/>
      <c r="K86" s="1010"/>
      <c r="L86" s="1010">
        <v>15</v>
      </c>
      <c r="M86" s="1010"/>
      <c r="N86" s="1010"/>
      <c r="O86" s="1010">
        <v>17</v>
      </c>
      <c r="P86" s="1010"/>
      <c r="Q86" s="1010"/>
      <c r="R86" s="1010"/>
      <c r="S86" s="1010"/>
      <c r="T86" s="1011"/>
    </row>
    <row r="87" spans="1:20" ht="15" customHeight="1" x14ac:dyDescent="0.25">
      <c r="A87" s="1022" t="s">
        <v>420</v>
      </c>
      <c r="B87" s="1009"/>
      <c r="C87" s="1010"/>
      <c r="D87" s="1010"/>
      <c r="E87" s="1010"/>
      <c r="F87" s="1010"/>
      <c r="G87" s="1010"/>
      <c r="H87" s="1010"/>
      <c r="I87" s="1010"/>
      <c r="J87" s="1010"/>
      <c r="K87" s="1010">
        <v>1</v>
      </c>
      <c r="L87" s="1010">
        <v>13</v>
      </c>
      <c r="M87" s="1010"/>
      <c r="N87" s="1010">
        <v>1</v>
      </c>
      <c r="O87" s="1010">
        <v>17</v>
      </c>
      <c r="P87" s="1010"/>
      <c r="Q87" s="1010"/>
      <c r="R87" s="1010"/>
      <c r="S87" s="1010"/>
      <c r="T87" s="1011"/>
    </row>
    <row r="88" spans="1:20" s="1053" customFormat="1" ht="15" customHeight="1" x14ac:dyDescent="0.25">
      <c r="A88" s="1049" t="s">
        <v>235</v>
      </c>
      <c r="B88" s="1009"/>
      <c r="C88" s="1010"/>
      <c r="D88" s="1010"/>
      <c r="E88" s="1010"/>
      <c r="F88" s="1010"/>
      <c r="G88" s="1010"/>
      <c r="H88" s="1010"/>
      <c r="I88" s="1010">
        <v>1</v>
      </c>
      <c r="J88" s="1010"/>
      <c r="K88" s="1010">
        <v>5</v>
      </c>
      <c r="L88" s="1010">
        <v>30</v>
      </c>
      <c r="M88" s="1010"/>
      <c r="N88" s="1010">
        <v>4</v>
      </c>
      <c r="O88" s="1010">
        <v>37</v>
      </c>
      <c r="P88" s="1010"/>
      <c r="Q88" s="1010">
        <v>4</v>
      </c>
      <c r="R88" s="1010"/>
      <c r="S88" s="1010"/>
      <c r="T88" s="1011"/>
    </row>
    <row r="89" spans="1:20" ht="15" customHeight="1" x14ac:dyDescent="0.25">
      <c r="A89" s="1049" t="s">
        <v>465</v>
      </c>
      <c r="B89" s="1009"/>
      <c r="C89" s="1010"/>
      <c r="D89" s="1010"/>
      <c r="E89" s="1010"/>
      <c r="F89" s="1010"/>
      <c r="G89" s="1010"/>
      <c r="H89" s="1010"/>
      <c r="I89" s="1010"/>
      <c r="J89" s="1010"/>
      <c r="K89" s="1010"/>
      <c r="L89" s="1010">
        <v>3</v>
      </c>
      <c r="M89" s="1010"/>
      <c r="N89" s="1010"/>
      <c r="O89" s="1010"/>
      <c r="P89" s="1010"/>
      <c r="Q89" s="1010"/>
      <c r="R89" s="1010"/>
      <c r="S89" s="1010"/>
      <c r="T89" s="1011"/>
    </row>
    <row r="90" spans="1:20" ht="15" customHeight="1" x14ac:dyDescent="0.25">
      <c r="A90" s="1049" t="s">
        <v>473</v>
      </c>
      <c r="B90" s="1009"/>
      <c r="C90" s="1010"/>
      <c r="D90" s="1010"/>
      <c r="E90" s="1010"/>
      <c r="F90" s="1010"/>
      <c r="G90" s="1010"/>
      <c r="H90" s="1010"/>
      <c r="I90" s="1010"/>
      <c r="J90" s="1010"/>
      <c r="K90" s="1010"/>
      <c r="L90" s="1010">
        <v>22</v>
      </c>
      <c r="M90" s="1010"/>
      <c r="N90" s="1010"/>
      <c r="O90" s="1010"/>
      <c r="P90" s="1010"/>
      <c r="Q90" s="1010"/>
      <c r="R90" s="1010"/>
      <c r="S90" s="1010"/>
      <c r="T90" s="1011"/>
    </row>
    <row r="91" spans="1:20" ht="15" customHeight="1" x14ac:dyDescent="0.25">
      <c r="A91" s="1049" t="s">
        <v>126</v>
      </c>
      <c r="B91" s="1009"/>
      <c r="C91" s="1010"/>
      <c r="D91" s="1010"/>
      <c r="E91" s="1010"/>
      <c r="F91" s="1010"/>
      <c r="G91" s="1010"/>
      <c r="H91" s="1010"/>
      <c r="I91" s="1010"/>
      <c r="J91" s="1010"/>
      <c r="K91" s="1010"/>
      <c r="L91" s="1010">
        <v>6</v>
      </c>
      <c r="M91" s="1010"/>
      <c r="N91" s="1010"/>
      <c r="O91" s="1010"/>
      <c r="P91" s="1010"/>
      <c r="Q91" s="1010"/>
      <c r="R91" s="1010"/>
      <c r="S91" s="1010"/>
      <c r="T91" s="1011"/>
    </row>
    <row r="92" spans="1:20" ht="15" customHeight="1" x14ac:dyDescent="0.25">
      <c r="A92" s="1008" t="s">
        <v>1159</v>
      </c>
      <c r="B92" s="1009"/>
      <c r="C92" s="1010"/>
      <c r="D92" s="1010"/>
      <c r="E92" s="1010"/>
      <c r="F92" s="1010"/>
      <c r="G92" s="1010"/>
      <c r="H92" s="1010"/>
      <c r="I92" s="1010"/>
      <c r="J92" s="1010"/>
      <c r="K92" s="1010"/>
      <c r="L92" s="1010">
        <v>3</v>
      </c>
      <c r="M92" s="1010"/>
      <c r="N92" s="1010"/>
      <c r="O92" s="1010"/>
      <c r="P92" s="1010"/>
      <c r="Q92" s="1010"/>
      <c r="R92" s="1010"/>
      <c r="S92" s="1010"/>
      <c r="T92" s="1011"/>
    </row>
    <row r="93" spans="1:20" ht="15" customHeight="1" x14ac:dyDescent="0.25">
      <c r="A93" s="1021" t="s">
        <v>771</v>
      </c>
      <c r="B93" s="1009"/>
      <c r="C93" s="1010"/>
      <c r="D93" s="1010"/>
      <c r="E93" s="1010"/>
      <c r="F93" s="1010"/>
      <c r="G93" s="1010"/>
      <c r="H93" s="1010"/>
      <c r="I93" s="1010"/>
      <c r="J93" s="1010"/>
      <c r="K93" s="1010"/>
      <c r="L93" s="1010">
        <v>12</v>
      </c>
      <c r="M93" s="1010">
        <v>17</v>
      </c>
      <c r="N93" s="1010"/>
      <c r="O93" s="1010"/>
      <c r="P93" s="1010"/>
      <c r="Q93" s="1010"/>
      <c r="R93" s="1010"/>
      <c r="S93" s="1010"/>
      <c r="T93" s="1011"/>
    </row>
    <row r="94" spans="1:20" ht="15" customHeight="1" x14ac:dyDescent="0.25">
      <c r="A94" s="1049" t="s">
        <v>118</v>
      </c>
      <c r="B94" s="1009"/>
      <c r="C94" s="1010"/>
      <c r="D94" s="1010"/>
      <c r="E94" s="1010"/>
      <c r="F94" s="1010"/>
      <c r="G94" s="1010"/>
      <c r="H94" s="1010"/>
      <c r="I94" s="1010">
        <v>3</v>
      </c>
      <c r="J94" s="1010"/>
      <c r="K94" s="1010"/>
      <c r="L94" s="1010">
        <v>39</v>
      </c>
      <c r="M94" s="1010"/>
      <c r="N94" s="1010">
        <v>6</v>
      </c>
      <c r="O94" s="1010">
        <v>27</v>
      </c>
      <c r="P94" s="1010"/>
      <c r="Q94" s="1010">
        <v>2</v>
      </c>
      <c r="R94" s="1010"/>
      <c r="S94" s="1010"/>
      <c r="T94" s="1011"/>
    </row>
    <row r="95" spans="1:20" ht="15" customHeight="1" x14ac:dyDescent="0.25">
      <c r="A95" s="1049" t="s">
        <v>469</v>
      </c>
      <c r="B95" s="1009"/>
      <c r="C95" s="1010"/>
      <c r="D95" s="1010"/>
      <c r="E95" s="1010"/>
      <c r="F95" s="1010"/>
      <c r="G95" s="1010"/>
      <c r="H95" s="1010"/>
      <c r="I95" s="1010">
        <v>1</v>
      </c>
      <c r="J95" s="1010"/>
      <c r="K95" s="1010"/>
      <c r="L95" s="1010">
        <v>29</v>
      </c>
      <c r="M95" s="1010"/>
      <c r="N95" s="1010">
        <v>1</v>
      </c>
      <c r="O95" s="1010">
        <v>45</v>
      </c>
      <c r="P95" s="1010"/>
      <c r="Q95" s="1010">
        <v>4</v>
      </c>
      <c r="R95" s="1010"/>
      <c r="S95" s="1010"/>
      <c r="T95" s="1011"/>
    </row>
    <row r="96" spans="1:20" ht="15" customHeight="1" x14ac:dyDescent="0.25">
      <c r="A96" s="1008" t="s">
        <v>1160</v>
      </c>
      <c r="B96" s="1009"/>
      <c r="C96" s="1010"/>
      <c r="D96" s="1010"/>
      <c r="E96" s="1010"/>
      <c r="F96" s="1010"/>
      <c r="G96" s="1010"/>
      <c r="H96" s="1010"/>
      <c r="I96" s="1010"/>
      <c r="J96" s="1010"/>
      <c r="K96" s="1010"/>
      <c r="L96" s="1010">
        <v>4</v>
      </c>
      <c r="M96" s="1010"/>
      <c r="N96" s="1010"/>
      <c r="O96" s="1010"/>
      <c r="P96" s="1010"/>
      <c r="Q96" s="1010"/>
      <c r="R96" s="1010"/>
      <c r="S96" s="1010"/>
      <c r="T96" s="1011"/>
    </row>
    <row r="97" spans="1:20" ht="15" customHeight="1" x14ac:dyDescent="0.25">
      <c r="A97" s="1049" t="s">
        <v>821</v>
      </c>
      <c r="B97" s="1009"/>
      <c r="C97" s="1010"/>
      <c r="D97" s="1010"/>
      <c r="E97" s="1010"/>
      <c r="F97" s="1010"/>
      <c r="G97" s="1010"/>
      <c r="H97" s="1010"/>
      <c r="I97" s="1010"/>
      <c r="J97" s="1010"/>
      <c r="K97" s="1010"/>
      <c r="L97" s="1010">
        <v>0</v>
      </c>
      <c r="M97" s="1010"/>
      <c r="N97" s="1010">
        <v>3</v>
      </c>
      <c r="O97" s="1010">
        <v>2</v>
      </c>
      <c r="P97" s="1010"/>
      <c r="Q97" s="1010"/>
      <c r="R97" s="1010"/>
      <c r="S97" s="1010"/>
      <c r="T97" s="1011"/>
    </row>
    <row r="98" spans="1:20" ht="15" customHeight="1" x14ac:dyDescent="0.25">
      <c r="A98" s="1049" t="s">
        <v>418</v>
      </c>
      <c r="B98" s="1009"/>
      <c r="C98" s="1010"/>
      <c r="D98" s="1010"/>
      <c r="E98" s="1010"/>
      <c r="F98" s="1010"/>
      <c r="G98" s="1010"/>
      <c r="H98" s="1010"/>
      <c r="I98" s="1010"/>
      <c r="J98" s="1010"/>
      <c r="K98" s="1010"/>
      <c r="L98" s="1010">
        <v>26</v>
      </c>
      <c r="M98" s="1010"/>
      <c r="N98" s="1010"/>
      <c r="O98" s="1010">
        <v>20</v>
      </c>
      <c r="P98" s="1010"/>
      <c r="Q98" s="1010"/>
      <c r="R98" s="1010"/>
      <c r="S98" s="1010"/>
      <c r="T98" s="1011"/>
    </row>
    <row r="99" spans="1:20" ht="15" customHeight="1" x14ac:dyDescent="0.25">
      <c r="A99" s="1054" t="s">
        <v>123</v>
      </c>
      <c r="B99" s="1009"/>
      <c r="C99" s="1010"/>
      <c r="D99" s="1010"/>
      <c r="E99" s="1010"/>
      <c r="F99" s="1010"/>
      <c r="G99" s="1010"/>
      <c r="H99" s="1010"/>
      <c r="I99" s="1010"/>
      <c r="J99" s="1010"/>
      <c r="K99" s="1010"/>
      <c r="L99" s="1010">
        <v>21</v>
      </c>
      <c r="M99" s="1010">
        <v>1</v>
      </c>
      <c r="N99" s="1010">
        <v>6</v>
      </c>
      <c r="O99" s="1010">
        <v>31</v>
      </c>
      <c r="P99" s="1010"/>
      <c r="Q99" s="1010"/>
      <c r="R99" s="1010"/>
      <c r="S99" s="1010"/>
      <c r="T99" s="1011"/>
    </row>
    <row r="100" spans="1:20" ht="15" customHeight="1" thickBot="1" x14ac:dyDescent="0.3">
      <c r="A100" s="1055" t="s">
        <v>116</v>
      </c>
      <c r="B100" s="1012"/>
      <c r="C100" s="1013"/>
      <c r="D100" s="1013"/>
      <c r="E100" s="1013"/>
      <c r="F100" s="1013"/>
      <c r="G100" s="1013"/>
      <c r="H100" s="1013"/>
      <c r="I100" s="1013">
        <v>1</v>
      </c>
      <c r="J100" s="1013"/>
      <c r="K100" s="1013">
        <v>1</v>
      </c>
      <c r="L100" s="1013">
        <v>6</v>
      </c>
      <c r="M100" s="1013"/>
      <c r="N100" s="1013"/>
      <c r="O100" s="1013">
        <v>4</v>
      </c>
      <c r="P100" s="1013"/>
      <c r="Q100" s="1013"/>
      <c r="R100" s="1013"/>
      <c r="S100" s="1013"/>
      <c r="T100" s="1014"/>
    </row>
    <row r="101" spans="1:20" ht="15" customHeight="1" thickBot="1" x14ac:dyDescent="0.3">
      <c r="A101" s="1003" t="s">
        <v>145</v>
      </c>
      <c r="B101" s="1017"/>
      <c r="C101" s="1017"/>
      <c r="D101" s="1017"/>
      <c r="E101" s="1017"/>
      <c r="F101" s="1017"/>
      <c r="G101" s="1017"/>
      <c r="H101" s="1017"/>
      <c r="I101" s="1017">
        <v>8</v>
      </c>
      <c r="J101" s="1017"/>
      <c r="K101" s="1017">
        <v>7</v>
      </c>
      <c r="L101" s="1017">
        <f>SUM(L85:L100)</f>
        <v>242</v>
      </c>
      <c r="M101" s="1017">
        <v>18</v>
      </c>
      <c r="N101" s="1017">
        <v>21</v>
      </c>
      <c r="O101" s="1017">
        <v>218</v>
      </c>
      <c r="P101" s="1017"/>
      <c r="Q101" s="1017">
        <v>11</v>
      </c>
      <c r="R101" s="1017"/>
      <c r="S101" s="1017"/>
      <c r="T101" s="1017"/>
    </row>
    <row r="102" spans="1:20" ht="15" customHeight="1" thickBot="1" x14ac:dyDescent="0.3">
      <c r="A102" s="1056" t="s">
        <v>113</v>
      </c>
      <c r="B102" s="1172"/>
      <c r="C102" s="1172"/>
      <c r="D102" s="1172"/>
      <c r="E102" s="1172"/>
      <c r="F102" s="1172"/>
      <c r="G102" s="1172"/>
      <c r="H102" s="1172"/>
      <c r="I102" s="1172"/>
      <c r="J102" s="1173"/>
      <c r="K102" s="1173"/>
      <c r="L102" s="1173"/>
      <c r="M102" s="1173"/>
      <c r="N102" s="1173"/>
      <c r="O102" s="1173"/>
      <c r="P102" s="1173"/>
      <c r="Q102" s="1173"/>
      <c r="R102" s="1173"/>
      <c r="S102" s="1173"/>
      <c r="T102" s="1173"/>
    </row>
    <row r="103" spans="1:20" ht="15" customHeight="1" x14ac:dyDescent="0.25">
      <c r="A103" s="1021" t="s">
        <v>110</v>
      </c>
      <c r="B103" s="1181"/>
      <c r="C103" s="1182"/>
      <c r="D103" s="1182"/>
      <c r="E103" s="1182"/>
      <c r="F103" s="1182"/>
      <c r="G103" s="1182"/>
      <c r="H103" s="1182"/>
      <c r="I103" s="1182">
        <v>2</v>
      </c>
      <c r="J103" s="1182"/>
      <c r="K103" s="1182"/>
      <c r="L103" s="1182"/>
      <c r="M103" s="1182">
        <v>20</v>
      </c>
      <c r="N103" s="1182"/>
      <c r="O103" s="1182"/>
      <c r="P103" s="1182"/>
      <c r="Q103" s="1182"/>
      <c r="R103" s="1182"/>
      <c r="S103" s="1182"/>
      <c r="T103" s="1183"/>
    </row>
    <row r="104" spans="1:20" ht="15" customHeight="1" x14ac:dyDescent="0.25">
      <c r="A104" s="1021" t="s">
        <v>240</v>
      </c>
      <c r="B104" s="1009"/>
      <c r="C104" s="1010"/>
      <c r="D104" s="1010"/>
      <c r="E104" s="1010"/>
      <c r="F104" s="1010"/>
      <c r="G104" s="1010"/>
      <c r="H104" s="1010"/>
      <c r="I104" s="1010"/>
      <c r="J104" s="1010"/>
      <c r="K104" s="1010"/>
      <c r="L104" s="1010">
        <v>39</v>
      </c>
      <c r="M104" s="1010"/>
      <c r="N104" s="1010"/>
      <c r="O104" s="1010"/>
      <c r="P104" s="1010"/>
      <c r="Q104" s="1010"/>
      <c r="R104" s="1010"/>
      <c r="S104" s="1010"/>
      <c r="T104" s="1011"/>
    </row>
    <row r="105" spans="1:20" ht="15" customHeight="1" x14ac:dyDescent="0.25">
      <c r="A105" s="1021" t="s">
        <v>233</v>
      </c>
      <c r="B105" s="1009"/>
      <c r="C105" s="1010"/>
      <c r="D105" s="1010"/>
      <c r="E105" s="1010"/>
      <c r="F105" s="1010"/>
      <c r="G105" s="1010"/>
      <c r="H105" s="1010"/>
      <c r="I105" s="1010">
        <v>1</v>
      </c>
      <c r="J105" s="1010"/>
      <c r="K105" s="1010"/>
      <c r="L105" s="1010">
        <v>66</v>
      </c>
      <c r="M105" s="1010"/>
      <c r="N105" s="1010"/>
      <c r="O105" s="1010"/>
      <c r="P105" s="1010"/>
      <c r="Q105" s="1010"/>
      <c r="R105" s="1010"/>
      <c r="S105" s="1010"/>
      <c r="T105" s="1011"/>
    </row>
    <row r="106" spans="1:20" ht="15" customHeight="1" x14ac:dyDescent="0.35">
      <c r="A106" s="1057" t="s">
        <v>37</v>
      </c>
      <c r="B106" s="1009"/>
      <c r="C106" s="1010"/>
      <c r="D106" s="1010"/>
      <c r="E106" s="1010"/>
      <c r="F106" s="1010"/>
      <c r="G106" s="1010"/>
      <c r="H106" s="1010"/>
      <c r="I106" s="1010"/>
      <c r="J106" s="1010"/>
      <c r="K106" s="1010"/>
      <c r="L106" s="1010"/>
      <c r="M106" s="1010"/>
      <c r="N106" s="1010"/>
      <c r="O106" s="1010"/>
      <c r="P106" s="1010"/>
      <c r="Q106" s="1010"/>
      <c r="R106" s="1010"/>
      <c r="S106" s="1010">
        <v>15</v>
      </c>
      <c r="T106" s="1011"/>
    </row>
    <row r="107" spans="1:20" ht="15" customHeight="1" x14ac:dyDescent="0.25">
      <c r="A107" s="2172" t="s">
        <v>133</v>
      </c>
      <c r="B107" s="1930"/>
      <c r="C107" s="1931"/>
      <c r="D107" s="1931"/>
      <c r="E107" s="1931"/>
      <c r="F107" s="1931"/>
      <c r="G107" s="1931"/>
      <c r="H107" s="1931"/>
      <c r="I107" s="1931">
        <v>4</v>
      </c>
      <c r="J107" s="1931"/>
      <c r="K107" s="1931"/>
      <c r="L107" s="1931">
        <v>12</v>
      </c>
      <c r="M107" s="1931">
        <v>33</v>
      </c>
      <c r="N107" s="1931"/>
      <c r="O107" s="1931">
        <v>34</v>
      </c>
      <c r="P107" s="1931"/>
      <c r="Q107" s="1931"/>
      <c r="R107" s="1931"/>
      <c r="S107" s="1931"/>
      <c r="T107" s="1932"/>
    </row>
    <row r="108" spans="1:20" ht="15" customHeight="1" x14ac:dyDescent="0.25">
      <c r="A108" s="1021" t="s">
        <v>484</v>
      </c>
      <c r="B108" s="1009"/>
      <c r="C108" s="1010"/>
      <c r="D108" s="1010"/>
      <c r="E108" s="1010"/>
      <c r="F108" s="1010"/>
      <c r="G108" s="1010"/>
      <c r="H108" s="1010"/>
      <c r="I108" s="1010"/>
      <c r="J108" s="1010"/>
      <c r="K108" s="1010"/>
      <c r="L108" s="1010"/>
      <c r="M108" s="1010"/>
      <c r="N108" s="1010"/>
      <c r="O108" s="1010">
        <v>36</v>
      </c>
      <c r="P108" s="1010"/>
      <c r="Q108" s="1010"/>
      <c r="R108" s="1010"/>
      <c r="S108" s="1010"/>
      <c r="T108" s="1011"/>
    </row>
    <row r="109" spans="1:20" ht="15" customHeight="1" x14ac:dyDescent="0.25">
      <c r="A109" s="1021" t="s">
        <v>963</v>
      </c>
      <c r="B109" s="1009"/>
      <c r="C109" s="1010"/>
      <c r="D109" s="1010"/>
      <c r="E109" s="1010"/>
      <c r="F109" s="1010"/>
      <c r="G109" s="1010"/>
      <c r="H109" s="1010"/>
      <c r="I109" s="1010"/>
      <c r="J109" s="1010"/>
      <c r="K109" s="1010"/>
      <c r="L109" s="1010">
        <v>53</v>
      </c>
      <c r="M109" s="1010">
        <v>2</v>
      </c>
      <c r="N109" s="1010"/>
      <c r="O109" s="1010"/>
      <c r="P109" s="1010"/>
      <c r="Q109" s="1010"/>
      <c r="R109" s="1010"/>
      <c r="S109" s="1010"/>
      <c r="T109" s="1011"/>
    </row>
    <row r="110" spans="1:20" ht="15" customHeight="1" x14ac:dyDescent="0.25">
      <c r="A110" s="1021" t="s">
        <v>508</v>
      </c>
      <c r="B110" s="1184"/>
      <c r="C110" s="1170"/>
      <c r="D110" s="1170"/>
      <c r="E110" s="1170"/>
      <c r="F110" s="1170"/>
      <c r="G110" s="1170"/>
      <c r="H110" s="1170"/>
      <c r="I110" s="1170"/>
      <c r="J110" s="1168"/>
      <c r="K110" s="1168"/>
      <c r="L110" s="1168"/>
      <c r="M110" s="1168"/>
      <c r="N110" s="1168"/>
      <c r="O110" s="1168"/>
      <c r="P110" s="1168"/>
      <c r="Q110" s="1168"/>
      <c r="R110" s="1168"/>
      <c r="S110" s="1168"/>
      <c r="T110" s="1185"/>
    </row>
    <row r="111" spans="1:20" ht="15" customHeight="1" x14ac:dyDescent="0.35">
      <c r="A111" s="1058" t="s">
        <v>38</v>
      </c>
      <c r="B111" s="1009"/>
      <c r="C111" s="1010"/>
      <c r="D111" s="1010"/>
      <c r="E111" s="1010"/>
      <c r="F111" s="1010"/>
      <c r="G111" s="1010"/>
      <c r="H111" s="1010"/>
      <c r="I111" s="1010"/>
      <c r="J111" s="1010"/>
      <c r="K111" s="1010"/>
      <c r="L111" s="1010"/>
      <c r="M111" s="1010">
        <v>44</v>
      </c>
      <c r="N111" s="1010"/>
      <c r="O111" s="1010"/>
      <c r="P111" s="1010"/>
      <c r="Q111" s="1010"/>
      <c r="R111" s="1010"/>
      <c r="S111" s="1010"/>
      <c r="T111" s="1011"/>
    </row>
    <row r="112" spans="1:20" ht="15" customHeight="1" x14ac:dyDescent="0.25">
      <c r="A112" s="1021" t="s">
        <v>412</v>
      </c>
      <c r="B112" s="1009"/>
      <c r="C112" s="1010"/>
      <c r="D112" s="1010"/>
      <c r="E112" s="1010"/>
      <c r="F112" s="1010"/>
      <c r="G112" s="1010"/>
      <c r="H112" s="1010"/>
      <c r="I112" s="1010">
        <v>1</v>
      </c>
      <c r="J112" s="1010"/>
      <c r="K112" s="1010">
        <v>3</v>
      </c>
      <c r="L112" s="1010">
        <v>38</v>
      </c>
      <c r="M112" s="1010">
        <v>3</v>
      </c>
      <c r="N112" s="1010"/>
      <c r="O112" s="1010">
        <v>18</v>
      </c>
      <c r="P112" s="1010"/>
      <c r="Q112" s="1010"/>
      <c r="R112" s="1010"/>
      <c r="S112" s="1010"/>
      <c r="T112" s="1011"/>
    </row>
    <row r="113" spans="1:25" ht="15" customHeight="1" x14ac:dyDescent="0.25">
      <c r="A113" s="1021" t="s">
        <v>263</v>
      </c>
      <c r="B113" s="1009"/>
      <c r="C113" s="1010"/>
      <c r="D113" s="1010"/>
      <c r="E113" s="1010"/>
      <c r="F113" s="1010"/>
      <c r="G113" s="1010"/>
      <c r="H113" s="1010"/>
      <c r="I113" s="1010"/>
      <c r="J113" s="1010"/>
      <c r="K113" s="1010"/>
      <c r="L113" s="1010">
        <v>20</v>
      </c>
      <c r="M113" s="1010">
        <v>6</v>
      </c>
      <c r="N113" s="1010"/>
      <c r="O113" s="1010"/>
      <c r="P113" s="1010"/>
      <c r="Q113" s="1010"/>
      <c r="R113" s="1010"/>
      <c r="S113" s="1010"/>
      <c r="T113" s="1011"/>
    </row>
    <row r="114" spans="1:25" ht="17.100000000000001" customHeight="1" x14ac:dyDescent="0.25">
      <c r="A114" s="1021" t="s">
        <v>348</v>
      </c>
      <c r="B114" s="1009"/>
      <c r="C114" s="1010"/>
      <c r="D114" s="1010"/>
      <c r="E114" s="1010"/>
      <c r="F114" s="1010"/>
      <c r="G114" s="1010"/>
      <c r="H114" s="1010"/>
      <c r="I114" s="1010"/>
      <c r="J114" s="1010"/>
      <c r="K114" s="1010">
        <v>4</v>
      </c>
      <c r="L114" s="1010">
        <v>42</v>
      </c>
      <c r="M114" s="1010">
        <v>5</v>
      </c>
      <c r="N114" s="1010"/>
      <c r="O114" s="1010"/>
      <c r="P114" s="1010"/>
      <c r="Q114" s="1010"/>
      <c r="R114" s="1010"/>
      <c r="S114" s="1010">
        <v>20</v>
      </c>
      <c r="T114" s="1011">
        <v>4</v>
      </c>
      <c r="Y114" s="2171"/>
    </row>
    <row r="115" spans="1:25" ht="15" customHeight="1" x14ac:dyDescent="0.25">
      <c r="A115" s="1021" t="s">
        <v>352</v>
      </c>
      <c r="B115" s="1009"/>
      <c r="C115" s="1010"/>
      <c r="D115" s="1010"/>
      <c r="E115" s="1010"/>
      <c r="F115" s="1010"/>
      <c r="G115" s="1010"/>
      <c r="H115" s="1010"/>
      <c r="I115" s="1010">
        <v>2</v>
      </c>
      <c r="J115" s="1010"/>
      <c r="K115" s="1010"/>
      <c r="L115" s="1010">
        <v>50</v>
      </c>
      <c r="M115" s="1010">
        <v>1</v>
      </c>
      <c r="N115" s="1010"/>
      <c r="O115" s="1010"/>
      <c r="P115" s="1010"/>
      <c r="Q115" s="1010"/>
      <c r="R115" s="1010"/>
      <c r="S115" s="1010"/>
      <c r="T115" s="1011"/>
    </row>
    <row r="116" spans="1:25" ht="15" customHeight="1" x14ac:dyDescent="0.25">
      <c r="A116" s="1021" t="s">
        <v>578</v>
      </c>
      <c r="B116" s="1009"/>
      <c r="C116" s="1010"/>
      <c r="D116" s="1010"/>
      <c r="E116" s="1010"/>
      <c r="F116" s="1010"/>
      <c r="G116" s="1010"/>
      <c r="H116" s="1010"/>
      <c r="I116" s="1010">
        <v>3</v>
      </c>
      <c r="J116" s="1010"/>
      <c r="K116" s="1010">
        <v>3</v>
      </c>
      <c r="L116" s="1010">
        <v>23</v>
      </c>
      <c r="M116" s="1010">
        <v>16</v>
      </c>
      <c r="N116" s="1010"/>
      <c r="O116" s="1010"/>
      <c r="P116" s="1010"/>
      <c r="Q116" s="1010"/>
      <c r="R116" s="1010"/>
      <c r="S116" s="1010"/>
      <c r="T116" s="1011"/>
    </row>
    <row r="117" spans="1:25" ht="15" customHeight="1" thickBot="1" x14ac:dyDescent="0.3">
      <c r="A117" s="1021" t="s">
        <v>232</v>
      </c>
      <c r="B117" s="1012"/>
      <c r="C117" s="1013"/>
      <c r="D117" s="1013"/>
      <c r="E117" s="1013"/>
      <c r="F117" s="1013"/>
      <c r="G117" s="1013"/>
      <c r="H117" s="1013"/>
      <c r="I117" s="1013"/>
      <c r="J117" s="1013"/>
      <c r="K117" s="1013">
        <v>1</v>
      </c>
      <c r="L117" s="1013">
        <v>14</v>
      </c>
      <c r="M117" s="1013"/>
      <c r="N117" s="1013">
        <v>1</v>
      </c>
      <c r="O117" s="1013">
        <v>11</v>
      </c>
      <c r="P117" s="1013"/>
      <c r="Q117" s="1013"/>
      <c r="R117" s="1013"/>
      <c r="S117" s="1013"/>
      <c r="T117" s="1014"/>
    </row>
    <row r="118" spans="1:25" ht="15" customHeight="1" thickBot="1" x14ac:dyDescent="0.3">
      <c r="A118" s="1003" t="s">
        <v>145</v>
      </c>
      <c r="B118" s="1017"/>
      <c r="C118" s="1017"/>
      <c r="D118" s="1017"/>
      <c r="E118" s="1017"/>
      <c r="F118" s="1017"/>
      <c r="G118" s="1017"/>
      <c r="H118" s="1017"/>
      <c r="I118" s="1017">
        <v>13</v>
      </c>
      <c r="J118" s="1017"/>
      <c r="K118" s="1017">
        <v>11</v>
      </c>
      <c r="L118" s="1017">
        <v>357</v>
      </c>
      <c r="M118" s="1017">
        <v>130</v>
      </c>
      <c r="N118" s="1017">
        <v>1</v>
      </c>
      <c r="O118" s="1017">
        <v>99</v>
      </c>
      <c r="P118" s="1017"/>
      <c r="Q118" s="1017"/>
      <c r="R118" s="1017"/>
      <c r="S118" s="1017">
        <v>35</v>
      </c>
      <c r="T118" s="1017">
        <v>4</v>
      </c>
    </row>
    <row r="119" spans="1:25" ht="15" customHeight="1" thickBot="1" x14ac:dyDescent="0.3">
      <c r="A119" s="1059" t="s">
        <v>247</v>
      </c>
      <c r="B119" s="1181"/>
      <c r="C119" s="1182"/>
      <c r="D119" s="1182"/>
      <c r="E119" s="1182"/>
      <c r="F119" s="1182"/>
      <c r="G119" s="1182"/>
      <c r="H119" s="1182"/>
      <c r="I119" s="1182">
        <v>1</v>
      </c>
      <c r="J119" s="1182"/>
      <c r="K119" s="1182"/>
      <c r="L119" s="1182"/>
      <c r="M119" s="1182"/>
      <c r="N119" s="1182"/>
      <c r="O119" s="1182"/>
      <c r="P119" s="1182"/>
      <c r="Q119" s="1182"/>
      <c r="R119" s="1182"/>
      <c r="S119" s="1182"/>
      <c r="T119" s="1183"/>
    </row>
    <row r="120" spans="1:25" ht="15" customHeight="1" thickBot="1" x14ac:dyDescent="0.4">
      <c r="A120" s="1020" t="s">
        <v>1063</v>
      </c>
      <c r="B120" s="1009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>
        <v>11</v>
      </c>
      <c r="M120" s="1010"/>
      <c r="N120" s="1010"/>
      <c r="O120" s="1010">
        <v>9</v>
      </c>
      <c r="P120" s="1010"/>
      <c r="Q120" s="1010"/>
      <c r="R120" s="1010"/>
      <c r="S120" s="1010"/>
      <c r="T120" s="1011"/>
    </row>
    <row r="121" spans="1:25" ht="15" customHeight="1" x14ac:dyDescent="0.35">
      <c r="A121" s="1020" t="s">
        <v>40</v>
      </c>
      <c r="B121" s="1009"/>
      <c r="C121" s="1010"/>
      <c r="D121" s="1010"/>
      <c r="E121" s="1010"/>
      <c r="F121" s="1010"/>
      <c r="G121" s="1010"/>
      <c r="H121" s="1010"/>
      <c r="I121" s="1010"/>
      <c r="J121" s="1010"/>
      <c r="K121" s="1010"/>
      <c r="L121" s="1010">
        <v>7</v>
      </c>
      <c r="M121" s="1010"/>
      <c r="N121" s="1010"/>
      <c r="O121" s="1010">
        <v>3</v>
      </c>
      <c r="P121" s="1010"/>
      <c r="Q121" s="1010"/>
      <c r="R121" s="1010"/>
      <c r="S121" s="1010"/>
      <c r="T121" s="1011"/>
    </row>
    <row r="122" spans="1:25" ht="15" customHeight="1" x14ac:dyDescent="0.35">
      <c r="A122" s="1021" t="s">
        <v>41</v>
      </c>
      <c r="B122" s="1009"/>
      <c r="C122" s="1010"/>
      <c r="D122" s="1010"/>
      <c r="E122" s="1010"/>
      <c r="F122" s="1010"/>
      <c r="G122" s="1010"/>
      <c r="H122" s="1010"/>
      <c r="I122" s="1010"/>
      <c r="J122" s="1010"/>
      <c r="K122" s="1010"/>
      <c r="L122" s="1010"/>
      <c r="M122" s="1010"/>
      <c r="N122" s="1010"/>
      <c r="O122" s="1010"/>
      <c r="P122" s="1010"/>
      <c r="Q122" s="1010"/>
      <c r="R122" s="1010"/>
      <c r="S122" s="1010"/>
      <c r="T122" s="1011"/>
    </row>
    <row r="123" spans="1:25" ht="15" customHeight="1" x14ac:dyDescent="0.35">
      <c r="A123" s="1021" t="s">
        <v>39</v>
      </c>
      <c r="B123" s="1009"/>
      <c r="C123" s="1010"/>
      <c r="D123" s="1010"/>
      <c r="E123" s="1010"/>
      <c r="F123" s="1010"/>
      <c r="G123" s="1010"/>
      <c r="H123" s="1010"/>
      <c r="I123" s="1010"/>
      <c r="J123" s="1010"/>
      <c r="K123" s="1010"/>
      <c r="L123" s="1010">
        <v>0</v>
      </c>
      <c r="M123" s="1010"/>
      <c r="N123" s="1010"/>
      <c r="O123" s="1010">
        <v>1</v>
      </c>
      <c r="P123" s="1010"/>
      <c r="Q123" s="1010"/>
      <c r="R123" s="1010"/>
      <c r="S123" s="1010"/>
      <c r="T123" s="1011"/>
    </row>
    <row r="124" spans="1:25" ht="17.100000000000001" customHeight="1" thickBot="1" x14ac:dyDescent="0.4">
      <c r="A124" s="1029" t="s">
        <v>42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3">
        <v>0</v>
      </c>
      <c r="M124" s="1013"/>
      <c r="N124" s="1013"/>
      <c r="O124" s="1013"/>
      <c r="P124" s="1013"/>
      <c r="Q124" s="1013"/>
      <c r="R124" s="1013"/>
      <c r="S124" s="1013"/>
      <c r="T124" s="1014"/>
    </row>
    <row r="125" spans="1:25" ht="17.100000000000001" customHeight="1" thickBot="1" x14ac:dyDescent="0.3">
      <c r="A125" s="1003" t="s">
        <v>145</v>
      </c>
      <c r="B125" s="1017"/>
      <c r="C125" s="1017"/>
      <c r="D125" s="1017"/>
      <c r="E125" s="1017"/>
      <c r="F125" s="1017"/>
      <c r="G125" s="1017"/>
      <c r="H125" s="1017"/>
      <c r="I125" s="1017">
        <v>1</v>
      </c>
      <c r="J125" s="1017"/>
      <c r="K125" s="1017"/>
      <c r="L125" s="1017">
        <v>18</v>
      </c>
      <c r="M125" s="1017"/>
      <c r="N125" s="1017"/>
      <c r="O125" s="1017">
        <v>13</v>
      </c>
      <c r="P125" s="1017"/>
      <c r="Q125" s="1017"/>
      <c r="R125" s="1017"/>
      <c r="S125" s="1017"/>
      <c r="T125" s="1017"/>
    </row>
    <row r="126" spans="1:25" ht="15" customHeight="1" thickBot="1" x14ac:dyDescent="0.3">
      <c r="A126" s="1015" t="s">
        <v>246</v>
      </c>
      <c r="B126" s="1172"/>
      <c r="C126" s="1172"/>
      <c r="D126" s="1172"/>
      <c r="E126" s="1172"/>
      <c r="F126" s="1172"/>
      <c r="G126" s="1172"/>
      <c r="H126" s="1172"/>
      <c r="I126" s="1172"/>
      <c r="J126" s="1173"/>
      <c r="K126" s="1173"/>
      <c r="L126" s="1173"/>
      <c r="M126" s="1173"/>
      <c r="N126" s="1173"/>
      <c r="O126" s="1173"/>
      <c r="P126" s="1173"/>
      <c r="Q126" s="1173"/>
      <c r="R126" s="1173"/>
      <c r="S126" s="1173"/>
      <c r="T126" s="1173"/>
    </row>
    <row r="127" spans="1:25" ht="17.100000000000001" customHeight="1" x14ac:dyDescent="0.25">
      <c r="A127" s="1020" t="s">
        <v>238</v>
      </c>
      <c r="B127" s="1186"/>
      <c r="C127" s="1187"/>
      <c r="D127" s="1187"/>
      <c r="E127" s="1187"/>
      <c r="F127" s="1187"/>
      <c r="G127" s="1187"/>
      <c r="H127" s="1187"/>
      <c r="I127" s="1187">
        <v>9</v>
      </c>
      <c r="J127" s="1175"/>
      <c r="K127" s="1175">
        <v>15</v>
      </c>
      <c r="L127" s="1175">
        <v>91</v>
      </c>
      <c r="M127" s="1175">
        <v>13</v>
      </c>
      <c r="N127" s="1175"/>
      <c r="O127" s="1175">
        <v>110</v>
      </c>
      <c r="P127" s="1175"/>
      <c r="Q127" s="1175"/>
      <c r="R127" s="1175"/>
      <c r="S127" s="1175"/>
      <c r="T127" s="1176"/>
    </row>
    <row r="128" spans="1:25" ht="15" customHeight="1" x14ac:dyDescent="0.35">
      <c r="A128" s="1036" t="s">
        <v>43</v>
      </c>
      <c r="B128" s="1009"/>
      <c r="C128" s="1010"/>
      <c r="D128" s="1010"/>
      <c r="E128" s="1010"/>
      <c r="F128" s="1010"/>
      <c r="G128" s="1010"/>
      <c r="H128" s="1010"/>
      <c r="I128" s="1010"/>
      <c r="J128" s="1010"/>
      <c r="K128" s="1010"/>
      <c r="L128" s="1010"/>
      <c r="M128" s="1010"/>
      <c r="N128" s="1010"/>
      <c r="O128" s="1010"/>
      <c r="P128" s="1010"/>
      <c r="Q128" s="1010"/>
      <c r="R128" s="1010"/>
      <c r="S128" s="1010">
        <v>11</v>
      </c>
      <c r="T128" s="1011">
        <v>1</v>
      </c>
    </row>
    <row r="129" spans="1:20" ht="15" customHeight="1" x14ac:dyDescent="0.35">
      <c r="A129" s="1036" t="s">
        <v>44</v>
      </c>
      <c r="B129" s="1009"/>
      <c r="C129" s="1010"/>
      <c r="D129" s="1010"/>
      <c r="E129" s="1010"/>
      <c r="F129" s="1010"/>
      <c r="G129" s="1010"/>
      <c r="H129" s="1010"/>
      <c r="I129" s="1010"/>
      <c r="J129" s="1010"/>
      <c r="K129" s="1010"/>
      <c r="L129" s="1010"/>
      <c r="M129" s="1010"/>
      <c r="N129" s="1010"/>
      <c r="O129" s="1010"/>
      <c r="P129" s="1010"/>
      <c r="Q129" s="1010"/>
      <c r="R129" s="1010"/>
      <c r="S129" s="1010">
        <v>58</v>
      </c>
      <c r="T129" s="1011">
        <v>9</v>
      </c>
    </row>
    <row r="130" spans="1:20" ht="15" customHeight="1" x14ac:dyDescent="0.25">
      <c r="A130" s="1021" t="s">
        <v>239</v>
      </c>
      <c r="B130" s="1009"/>
      <c r="C130" s="1010"/>
      <c r="D130" s="1010"/>
      <c r="E130" s="1010"/>
      <c r="F130" s="1010"/>
      <c r="G130" s="1010"/>
      <c r="H130" s="1010"/>
      <c r="I130" s="1010">
        <v>6</v>
      </c>
      <c r="J130" s="1010"/>
      <c r="K130" s="1010"/>
      <c r="L130" s="1010">
        <v>60</v>
      </c>
      <c r="M130" s="1010"/>
      <c r="N130" s="1010"/>
      <c r="O130" s="1010">
        <v>48</v>
      </c>
      <c r="P130" s="1010"/>
      <c r="Q130" s="1010"/>
      <c r="R130" s="1010"/>
      <c r="S130" s="1010"/>
      <c r="T130" s="1011"/>
    </row>
    <row r="131" spans="1:20" ht="17.100000000000001" customHeight="1" x14ac:dyDescent="0.25">
      <c r="A131" s="1021" t="s">
        <v>590</v>
      </c>
      <c r="B131" s="1009"/>
      <c r="C131" s="1010"/>
      <c r="D131" s="1010"/>
      <c r="E131" s="1010"/>
      <c r="F131" s="1010"/>
      <c r="G131" s="1010"/>
      <c r="H131" s="1010"/>
      <c r="I131" s="1010">
        <v>1</v>
      </c>
      <c r="J131" s="1010"/>
      <c r="K131" s="1010">
        <v>3</v>
      </c>
      <c r="L131" s="1010">
        <v>11</v>
      </c>
      <c r="M131" s="1010"/>
      <c r="N131" s="1010"/>
      <c r="O131" s="1010"/>
      <c r="P131" s="1010"/>
      <c r="Q131" s="1010"/>
      <c r="R131" s="1010"/>
      <c r="S131" s="1010"/>
      <c r="T131" s="1011"/>
    </row>
    <row r="132" spans="1:20" ht="15" customHeight="1" x14ac:dyDescent="0.25">
      <c r="A132" s="1021" t="s">
        <v>458</v>
      </c>
      <c r="B132" s="1009"/>
      <c r="C132" s="1010"/>
      <c r="D132" s="1010"/>
      <c r="E132" s="1010"/>
      <c r="F132" s="1010"/>
      <c r="G132" s="1010"/>
      <c r="H132" s="1010"/>
      <c r="I132" s="1010"/>
      <c r="J132" s="1010"/>
      <c r="K132" s="1010"/>
      <c r="L132" s="1010"/>
      <c r="M132" s="1010"/>
      <c r="N132" s="1010"/>
      <c r="O132" s="1010"/>
      <c r="P132" s="1010"/>
      <c r="Q132" s="1010"/>
      <c r="R132" s="1010"/>
      <c r="S132" s="1010"/>
      <c r="T132" s="1011"/>
    </row>
    <row r="133" spans="1:20" ht="15" customHeight="1" x14ac:dyDescent="0.35">
      <c r="A133" s="1036" t="s">
        <v>45</v>
      </c>
      <c r="B133" s="1009"/>
      <c r="C133" s="1010"/>
      <c r="D133" s="1010"/>
      <c r="E133" s="1010"/>
      <c r="F133" s="1010"/>
      <c r="G133" s="1010"/>
      <c r="H133" s="1010"/>
      <c r="I133" s="1010">
        <v>7</v>
      </c>
      <c r="J133" s="1010"/>
      <c r="K133" s="1010"/>
      <c r="L133" s="1010">
        <v>43</v>
      </c>
      <c r="M133" s="1010"/>
      <c r="N133" s="1010"/>
      <c r="O133" s="1010"/>
      <c r="P133" s="1010"/>
      <c r="Q133" s="1010"/>
      <c r="R133" s="1010"/>
      <c r="S133" s="1010"/>
      <c r="T133" s="1011"/>
    </row>
    <row r="134" spans="1:20" ht="15" customHeight="1" x14ac:dyDescent="0.25">
      <c r="A134" s="1021" t="s">
        <v>507</v>
      </c>
      <c r="B134" s="1009"/>
      <c r="C134" s="1010"/>
      <c r="D134" s="1010"/>
      <c r="E134" s="1010"/>
      <c r="F134" s="1010"/>
      <c r="G134" s="1010"/>
      <c r="H134" s="1010"/>
      <c r="I134" s="1010"/>
      <c r="J134" s="1010"/>
      <c r="K134" s="1010"/>
      <c r="L134" s="1010"/>
      <c r="M134" s="1010"/>
      <c r="N134" s="1010"/>
      <c r="O134" s="1010"/>
      <c r="P134" s="1010"/>
      <c r="Q134" s="1010"/>
      <c r="R134" s="1010"/>
      <c r="S134" s="1010"/>
      <c r="T134" s="1011"/>
    </row>
    <row r="135" spans="1:20" ht="15" customHeight="1" x14ac:dyDescent="0.35">
      <c r="A135" s="1036" t="s">
        <v>702</v>
      </c>
      <c r="B135" s="1184"/>
      <c r="C135" s="1170"/>
      <c r="D135" s="1170"/>
      <c r="E135" s="1170"/>
      <c r="F135" s="1170"/>
      <c r="G135" s="1170"/>
      <c r="H135" s="1170"/>
      <c r="I135" s="1170">
        <v>1</v>
      </c>
      <c r="J135" s="1168"/>
      <c r="K135" s="1168">
        <v>6</v>
      </c>
      <c r="L135" s="1168">
        <v>14</v>
      </c>
      <c r="M135" s="1168">
        <v>4</v>
      </c>
      <c r="N135" s="1168">
        <v>3</v>
      </c>
      <c r="O135" s="1168">
        <v>52</v>
      </c>
      <c r="P135" s="1168"/>
      <c r="Q135" s="1168"/>
      <c r="R135" s="1168"/>
      <c r="S135" s="1168"/>
      <c r="T135" s="1185"/>
    </row>
    <row r="136" spans="1:20" ht="15" customHeight="1" thickBot="1" x14ac:dyDescent="0.4">
      <c r="A136" s="1037" t="s">
        <v>46</v>
      </c>
      <c r="B136" s="1009"/>
      <c r="C136" s="1010"/>
      <c r="D136" s="1010"/>
      <c r="E136" s="1010"/>
      <c r="F136" s="1010"/>
      <c r="G136" s="1010"/>
      <c r="H136" s="1010"/>
      <c r="I136" s="1010"/>
      <c r="J136" s="1010"/>
      <c r="K136" s="1010"/>
      <c r="L136" s="1010"/>
      <c r="M136" s="1010"/>
      <c r="N136" s="1010"/>
      <c r="O136" s="1010"/>
      <c r="P136" s="1010"/>
      <c r="Q136" s="1010"/>
      <c r="R136" s="1010"/>
      <c r="S136" s="1010"/>
      <c r="T136" s="1011"/>
    </row>
    <row r="137" spans="1:20" ht="15" customHeight="1" thickBot="1" x14ac:dyDescent="0.3">
      <c r="A137" s="1021" t="s">
        <v>1010</v>
      </c>
      <c r="B137" s="1188"/>
      <c r="C137" s="1189"/>
      <c r="D137" s="1189"/>
      <c r="E137" s="1189"/>
      <c r="F137" s="1189"/>
      <c r="G137" s="1189"/>
      <c r="H137" s="1189"/>
      <c r="I137" s="1189">
        <v>4</v>
      </c>
      <c r="J137" s="1189"/>
      <c r="K137" s="1189"/>
      <c r="L137" s="1189"/>
      <c r="M137" s="1189">
        <v>38</v>
      </c>
      <c r="N137" s="1189"/>
      <c r="O137" s="1189"/>
      <c r="P137" s="1189"/>
      <c r="Q137" s="1189"/>
      <c r="R137" s="1189"/>
      <c r="S137" s="1189"/>
      <c r="T137" s="1190"/>
    </row>
    <row r="138" spans="1:20" ht="15" customHeight="1" thickBot="1" x14ac:dyDescent="0.3">
      <c r="A138" s="1003" t="s">
        <v>145</v>
      </c>
      <c r="B138" s="1017"/>
      <c r="C138" s="1017"/>
      <c r="D138" s="1017"/>
      <c r="E138" s="1017"/>
      <c r="F138" s="1017"/>
      <c r="G138" s="1017"/>
      <c r="H138" s="1017"/>
      <c r="I138" s="1017">
        <v>28</v>
      </c>
      <c r="J138" s="1017"/>
      <c r="K138" s="1017">
        <v>24</v>
      </c>
      <c r="L138" s="1017">
        <v>219</v>
      </c>
      <c r="M138" s="1017">
        <v>55</v>
      </c>
      <c r="N138" s="1017">
        <v>3</v>
      </c>
      <c r="O138" s="1017">
        <v>210</v>
      </c>
      <c r="P138" s="1017"/>
      <c r="Q138" s="1017"/>
      <c r="R138" s="1017"/>
      <c r="S138" s="1017">
        <v>69</v>
      </c>
      <c r="T138" s="1017">
        <v>10</v>
      </c>
    </row>
    <row r="139" spans="1:20" ht="15" customHeight="1" thickBot="1" x14ac:dyDescent="0.3">
      <c r="A139" s="1015" t="s">
        <v>345</v>
      </c>
      <c r="B139" s="1181"/>
      <c r="C139" s="1182"/>
      <c r="D139" s="1182"/>
      <c r="E139" s="1182"/>
      <c r="F139" s="1182"/>
      <c r="G139" s="1182"/>
      <c r="H139" s="1182"/>
      <c r="I139" s="1182">
        <v>14</v>
      </c>
      <c r="J139" s="1182"/>
      <c r="K139" s="1182"/>
      <c r="L139" s="1182"/>
      <c r="M139" s="1182"/>
      <c r="N139" s="1182"/>
      <c r="O139" s="1182"/>
      <c r="P139" s="1182"/>
      <c r="Q139" s="1182"/>
      <c r="R139" s="1182"/>
      <c r="S139" s="1182"/>
      <c r="T139" s="1183"/>
    </row>
    <row r="140" spans="1:20" ht="18" customHeight="1" x14ac:dyDescent="0.25">
      <c r="A140" s="1020" t="s">
        <v>342</v>
      </c>
      <c r="B140" s="1191"/>
      <c r="C140" s="1171"/>
      <c r="D140" s="1171"/>
      <c r="E140" s="1171"/>
      <c r="F140" s="1171"/>
      <c r="G140" s="1171"/>
      <c r="H140" s="1171"/>
      <c r="I140" s="1171"/>
      <c r="J140" s="1171"/>
      <c r="K140" s="1171"/>
      <c r="L140" s="1171">
        <v>12</v>
      </c>
      <c r="M140" s="1171">
        <v>3</v>
      </c>
      <c r="N140" s="1171"/>
      <c r="O140" s="1171">
        <v>7</v>
      </c>
      <c r="P140" s="1171"/>
      <c r="Q140" s="1171">
        <v>1</v>
      </c>
      <c r="R140" s="1171"/>
      <c r="S140" s="1171"/>
      <c r="T140" s="1192"/>
    </row>
    <row r="141" spans="1:20" ht="15" customHeight="1" x14ac:dyDescent="0.25">
      <c r="A141" s="1021" t="s">
        <v>343</v>
      </c>
      <c r="B141" s="1009"/>
      <c r="C141" s="1010"/>
      <c r="D141" s="1010"/>
      <c r="E141" s="1010"/>
      <c r="F141" s="1010"/>
      <c r="G141" s="1010"/>
      <c r="H141" s="1010"/>
      <c r="I141" s="1010">
        <v>3</v>
      </c>
      <c r="J141" s="1010"/>
      <c r="K141" s="1010">
        <v>14</v>
      </c>
      <c r="L141" s="1010">
        <v>28</v>
      </c>
      <c r="M141" s="1010">
        <v>20</v>
      </c>
      <c r="N141" s="1010">
        <v>4</v>
      </c>
      <c r="O141" s="1010">
        <v>25</v>
      </c>
      <c r="P141" s="1010">
        <v>1</v>
      </c>
      <c r="Q141" s="1010">
        <v>2</v>
      </c>
      <c r="R141" s="1010"/>
      <c r="S141" s="1010"/>
      <c r="T141" s="1011"/>
    </row>
    <row r="142" spans="1:20" ht="15" customHeight="1" x14ac:dyDescent="0.35">
      <c r="A142" s="1036" t="s">
        <v>47</v>
      </c>
      <c r="B142" s="1009"/>
      <c r="C142" s="1010"/>
      <c r="D142" s="1010"/>
      <c r="E142" s="1010"/>
      <c r="F142" s="1010"/>
      <c r="G142" s="1010"/>
      <c r="H142" s="1010"/>
      <c r="I142" s="1010"/>
      <c r="J142" s="1010"/>
      <c r="K142" s="1010">
        <v>4</v>
      </c>
      <c r="L142" s="1010">
        <v>11</v>
      </c>
      <c r="M142" s="1010">
        <v>4</v>
      </c>
      <c r="N142" s="1010"/>
      <c r="O142" s="1010"/>
      <c r="P142" s="1010"/>
      <c r="Q142" s="1010"/>
      <c r="R142" s="1010"/>
      <c r="S142" s="1010"/>
      <c r="T142" s="1011"/>
    </row>
    <row r="143" spans="1:20" ht="15" customHeight="1" thickBot="1" x14ac:dyDescent="0.3">
      <c r="A143" s="1029" t="s">
        <v>341</v>
      </c>
      <c r="B143" s="1012"/>
      <c r="C143" s="1013"/>
      <c r="D143" s="1013"/>
      <c r="E143" s="1013"/>
      <c r="F143" s="1013"/>
      <c r="G143" s="1013"/>
      <c r="H143" s="1013"/>
      <c r="I143" s="1013"/>
      <c r="J143" s="1013"/>
      <c r="K143" s="1013">
        <v>5</v>
      </c>
      <c r="L143" s="1013">
        <v>15</v>
      </c>
      <c r="M143" s="1013">
        <v>16</v>
      </c>
      <c r="N143" s="1013"/>
      <c r="O143" s="1013">
        <v>32</v>
      </c>
      <c r="P143" s="1013">
        <v>1</v>
      </c>
      <c r="Q143" s="1013">
        <v>1</v>
      </c>
      <c r="R143" s="1013"/>
      <c r="S143" s="1013"/>
      <c r="T143" s="1014"/>
    </row>
    <row r="144" spans="1:20" ht="15" customHeight="1" thickBot="1" x14ac:dyDescent="0.3">
      <c r="A144" s="1003" t="s">
        <v>145</v>
      </c>
      <c r="B144" s="1017"/>
      <c r="C144" s="1017"/>
      <c r="D144" s="1017"/>
      <c r="E144" s="1017"/>
      <c r="F144" s="1017"/>
      <c r="G144" s="1017"/>
      <c r="H144" s="1017"/>
      <c r="I144" s="1017">
        <v>17</v>
      </c>
      <c r="J144" s="1017"/>
      <c r="K144" s="1017">
        <v>23</v>
      </c>
      <c r="L144" s="1017">
        <v>66</v>
      </c>
      <c r="M144" s="1017">
        <v>43</v>
      </c>
      <c r="N144" s="1017">
        <v>4</v>
      </c>
      <c r="O144" s="1017">
        <v>64</v>
      </c>
      <c r="P144" s="1017">
        <v>2</v>
      </c>
      <c r="Q144" s="1017">
        <v>4</v>
      </c>
      <c r="R144" s="1017"/>
      <c r="S144" s="1017"/>
      <c r="T144" s="1017"/>
    </row>
    <row r="145" spans="1:20" ht="15" customHeight="1" thickBot="1" x14ac:dyDescent="0.3">
      <c r="A145" s="1003" t="s">
        <v>355</v>
      </c>
      <c r="B145" s="1017">
        <v>3147</v>
      </c>
      <c r="C145" s="1017">
        <v>4584</v>
      </c>
      <c r="D145" s="1017">
        <v>3390</v>
      </c>
      <c r="E145" s="1017">
        <v>2977</v>
      </c>
      <c r="F145" s="1017">
        <v>3685</v>
      </c>
      <c r="G145" s="1017">
        <v>49</v>
      </c>
      <c r="H145" s="1017">
        <v>14685</v>
      </c>
      <c r="I145" s="1017">
        <v>500</v>
      </c>
      <c r="J145" s="1017">
        <v>2</v>
      </c>
      <c r="K145" s="1017">
        <v>171</v>
      </c>
      <c r="L145" s="1017">
        <v>4151</v>
      </c>
      <c r="M145" s="1017">
        <v>276</v>
      </c>
      <c r="N145" s="1017">
        <v>57</v>
      </c>
      <c r="O145" s="1017">
        <v>3033</v>
      </c>
      <c r="P145" s="1017">
        <v>3</v>
      </c>
      <c r="Q145" s="1017">
        <v>198</v>
      </c>
      <c r="R145" s="1017">
        <v>40</v>
      </c>
      <c r="S145" s="1017">
        <v>433</v>
      </c>
      <c r="T145" s="1017">
        <v>43</v>
      </c>
    </row>
    <row r="146" spans="1:20" ht="15" customHeight="1" x14ac:dyDescent="0.25">
      <c r="A146" s="1024" t="s">
        <v>1068</v>
      </c>
      <c r="B146" s="1035"/>
      <c r="C146" s="1035"/>
      <c r="D146" s="1035"/>
      <c r="E146" s="1035"/>
      <c r="F146" s="1035"/>
      <c r="G146" s="1035"/>
      <c r="H146" s="1035"/>
      <c r="I146" s="1035"/>
      <c r="J146" s="1035"/>
      <c r="K146" s="1035"/>
      <c r="L146" s="1035"/>
      <c r="M146" s="1035"/>
      <c r="N146" s="1035"/>
      <c r="O146" s="1035"/>
      <c r="P146" s="1035"/>
      <c r="Q146" s="1035"/>
      <c r="R146" s="1035"/>
      <c r="S146" s="1035"/>
      <c r="T146" s="1035"/>
    </row>
    <row r="147" spans="1:20" ht="15" customHeight="1" x14ac:dyDescent="0.25">
      <c r="A147" s="1025" t="s">
        <v>59</v>
      </c>
    </row>
    <row r="148" spans="1:20" ht="15" customHeight="1" x14ac:dyDescent="0.2"/>
    <row r="149" spans="1:20" ht="15" customHeight="1" x14ac:dyDescent="0.2"/>
    <row r="150" spans="1:20" ht="15" customHeight="1" x14ac:dyDescent="0.2"/>
    <row r="152" spans="1:20" ht="15" customHeight="1" x14ac:dyDescent="0.2">
      <c r="A152" s="1063"/>
    </row>
    <row r="153" spans="1:20" ht="15" customHeight="1" x14ac:dyDescent="0.2"/>
    <row r="154" spans="1:20" ht="15" customHeight="1" x14ac:dyDescent="0.25">
      <c r="B154" s="1019"/>
      <c r="C154" s="1019"/>
      <c r="D154" s="1027"/>
      <c r="E154" s="1027"/>
      <c r="F154" s="1019"/>
      <c r="G154" s="1019"/>
      <c r="H154" s="1019"/>
      <c r="I154" s="1019"/>
      <c r="J154" s="1019"/>
      <c r="K154" s="1019"/>
      <c r="L154" s="1019"/>
      <c r="M154" s="1019"/>
      <c r="N154" s="1019"/>
      <c r="O154" s="1019"/>
      <c r="P154" s="1019"/>
      <c r="Q154" s="1019"/>
      <c r="R154" s="1019"/>
      <c r="S154" s="1019"/>
      <c r="T154" s="1019"/>
    </row>
    <row r="155" spans="1:20" ht="15" customHeight="1" x14ac:dyDescent="0.25">
      <c r="B155" s="1064"/>
      <c r="C155" s="1064"/>
      <c r="D155" s="1027"/>
      <c r="E155" s="1027"/>
      <c r="F155" s="1064"/>
      <c r="G155" s="1064"/>
      <c r="H155" s="1064"/>
      <c r="I155" s="1064"/>
      <c r="J155" s="1064"/>
      <c r="K155" s="1064"/>
      <c r="L155" s="1064"/>
      <c r="M155" s="1064"/>
      <c r="N155" s="1064"/>
      <c r="O155" s="1064"/>
      <c r="P155" s="1064"/>
      <c r="Q155" s="1064"/>
      <c r="R155" s="1064"/>
      <c r="S155" s="1064"/>
      <c r="T155" s="1064"/>
    </row>
    <row r="156" spans="1:20" ht="15" customHeight="1" x14ac:dyDescent="0.25">
      <c r="B156" s="1065"/>
      <c r="C156" s="1065"/>
      <c r="D156" s="1031"/>
      <c r="E156" s="1064"/>
      <c r="F156" s="1065"/>
      <c r="G156" s="1065"/>
      <c r="H156" s="1065"/>
      <c r="I156" s="1066"/>
      <c r="J156" s="1067"/>
      <c r="K156" s="1067"/>
      <c r="L156" s="1067"/>
      <c r="M156" s="1067"/>
      <c r="N156" s="1067"/>
      <c r="O156" s="1067"/>
      <c r="P156" s="1067"/>
      <c r="Q156" s="1067"/>
      <c r="R156" s="1067"/>
      <c r="S156" s="1067"/>
      <c r="T156" s="1067"/>
    </row>
    <row r="157" spans="1:20" ht="15" customHeight="1" x14ac:dyDescent="0.2">
      <c r="B157" s="1002"/>
      <c r="C157" s="1002"/>
      <c r="D157" s="1002"/>
      <c r="E157" s="1002"/>
      <c r="F157" s="1002"/>
      <c r="G157" s="1002"/>
      <c r="H157" s="1002"/>
      <c r="I157" s="1002"/>
      <c r="J157" s="1002"/>
      <c r="K157" s="1002"/>
      <c r="L157" s="1002"/>
      <c r="M157" s="1002"/>
      <c r="N157" s="1002"/>
      <c r="O157" s="1002"/>
      <c r="P157" s="1002"/>
      <c r="Q157" s="1002"/>
      <c r="R157" s="1002"/>
      <c r="S157" s="1002"/>
      <c r="T157" s="1002"/>
    </row>
    <row r="158" spans="1:20" ht="15" customHeight="1" x14ac:dyDescent="0.2">
      <c r="B158" s="1002"/>
      <c r="C158" s="1002"/>
      <c r="D158" s="1002"/>
      <c r="E158" s="1002"/>
      <c r="F158" s="1002"/>
      <c r="G158" s="1002"/>
      <c r="H158" s="1002"/>
      <c r="I158" s="1002"/>
      <c r="J158" s="1002"/>
      <c r="K158" s="1002"/>
      <c r="L158" s="1002"/>
      <c r="M158" s="1002"/>
      <c r="N158" s="1002"/>
      <c r="O158" s="1002"/>
      <c r="P158" s="1002"/>
      <c r="Q158" s="1002"/>
      <c r="R158" s="1002"/>
      <c r="S158" s="1002"/>
      <c r="T158" s="1002"/>
    </row>
    <row r="159" spans="1:20" ht="15" customHeight="1" x14ac:dyDescent="0.2">
      <c r="B159" s="1002"/>
      <c r="C159" s="1002"/>
      <c r="D159" s="1002"/>
      <c r="E159" s="1002"/>
      <c r="F159" s="1002"/>
      <c r="G159" s="1002"/>
      <c r="H159" s="1002"/>
      <c r="I159" s="1002"/>
      <c r="J159" s="1002"/>
      <c r="K159" s="1002"/>
      <c r="L159" s="1002"/>
      <c r="M159" s="1002"/>
      <c r="N159" s="1002"/>
      <c r="O159" s="1002"/>
      <c r="P159" s="1002"/>
      <c r="Q159" s="1002"/>
      <c r="R159" s="1002"/>
      <c r="S159" s="1002"/>
      <c r="T159" s="1002"/>
    </row>
    <row r="160" spans="1:20" ht="15" customHeight="1" x14ac:dyDescent="0.2">
      <c r="B160" s="1002"/>
      <c r="C160" s="1002"/>
      <c r="D160" s="1002"/>
      <c r="E160" s="1002"/>
      <c r="F160" s="1002"/>
      <c r="G160" s="1002"/>
      <c r="H160" s="1002"/>
      <c r="I160" s="1002"/>
      <c r="J160" s="1002"/>
      <c r="K160" s="1002"/>
      <c r="L160" s="1002"/>
      <c r="M160" s="1002"/>
      <c r="N160" s="1002"/>
      <c r="O160" s="1002"/>
      <c r="P160" s="1002"/>
      <c r="Q160" s="1002"/>
      <c r="R160" s="1002"/>
      <c r="S160" s="1002"/>
      <c r="T160" s="1002"/>
    </row>
    <row r="161" spans="1:20" ht="15" customHeight="1" x14ac:dyDescent="0.2">
      <c r="B161" s="1002"/>
      <c r="C161" s="1002"/>
      <c r="D161" s="1002"/>
      <c r="E161" s="1002"/>
      <c r="F161" s="1002"/>
      <c r="G161" s="1002"/>
      <c r="H161" s="1002"/>
      <c r="I161" s="1002"/>
      <c r="J161" s="1002"/>
      <c r="K161" s="1002"/>
      <c r="L161" s="1002"/>
      <c r="M161" s="1002"/>
      <c r="N161" s="1002"/>
      <c r="O161" s="1002"/>
      <c r="P161" s="1002"/>
      <c r="Q161" s="1002"/>
      <c r="R161" s="1002"/>
      <c r="S161" s="1002"/>
      <c r="T161" s="1002"/>
    </row>
    <row r="162" spans="1:20" ht="15" customHeight="1" x14ac:dyDescent="0.2">
      <c r="B162" s="1002"/>
      <c r="C162" s="1002"/>
      <c r="D162" s="1002"/>
      <c r="E162" s="1002"/>
      <c r="F162" s="1002"/>
      <c r="G162" s="1002"/>
      <c r="H162" s="1002"/>
      <c r="I162" s="1002"/>
      <c r="J162" s="1002"/>
      <c r="K162" s="1002"/>
      <c r="L162" s="1002"/>
      <c r="M162" s="1002"/>
      <c r="N162" s="1002"/>
      <c r="O162" s="1002"/>
      <c r="P162" s="1002"/>
      <c r="Q162" s="1002"/>
      <c r="R162" s="1002"/>
      <c r="S162" s="1002"/>
      <c r="T162" s="1002"/>
    </row>
    <row r="163" spans="1:20" ht="15" customHeight="1" x14ac:dyDescent="0.2">
      <c r="B163" s="1002"/>
      <c r="C163" s="1002"/>
      <c r="D163" s="1002"/>
      <c r="E163" s="1002"/>
      <c r="F163" s="1002"/>
      <c r="G163" s="1002"/>
      <c r="H163" s="1002"/>
      <c r="I163" s="1002"/>
      <c r="J163" s="1002"/>
      <c r="K163" s="1002"/>
      <c r="L163" s="1002"/>
      <c r="M163" s="1002"/>
      <c r="N163" s="1002"/>
      <c r="O163" s="1002"/>
      <c r="P163" s="1002"/>
      <c r="Q163" s="1002"/>
      <c r="R163" s="1002"/>
      <c r="S163" s="1002"/>
      <c r="T163" s="1002"/>
    </row>
    <row r="164" spans="1:20" ht="15" customHeight="1" x14ac:dyDescent="0.2">
      <c r="B164" s="1002"/>
      <c r="C164" s="1002"/>
      <c r="D164" s="1002"/>
      <c r="E164" s="1002"/>
      <c r="F164" s="1002"/>
      <c r="G164" s="1002"/>
      <c r="H164" s="1002"/>
      <c r="I164" s="1002"/>
      <c r="J164" s="1002"/>
      <c r="K164" s="1002"/>
      <c r="L164" s="1002"/>
      <c r="M164" s="1002"/>
      <c r="N164" s="1002"/>
      <c r="O164" s="1002"/>
      <c r="P164" s="1002"/>
      <c r="Q164" s="1002"/>
      <c r="R164" s="1002"/>
      <c r="S164" s="1002"/>
      <c r="T164" s="1002"/>
    </row>
    <row r="165" spans="1:20" ht="15" customHeight="1" x14ac:dyDescent="0.2">
      <c r="B165" s="1002"/>
      <c r="C165" s="1002"/>
      <c r="D165" s="1002"/>
      <c r="E165" s="1002"/>
      <c r="F165" s="1002"/>
      <c r="G165" s="1002"/>
      <c r="H165" s="1002"/>
      <c r="I165" s="1002"/>
      <c r="J165" s="1002"/>
      <c r="K165" s="1002"/>
      <c r="L165" s="1002"/>
      <c r="M165" s="1002"/>
      <c r="N165" s="1002"/>
      <c r="O165" s="1002"/>
      <c r="P165" s="1002"/>
      <c r="Q165" s="1002"/>
      <c r="R165" s="1002"/>
      <c r="S165" s="1002"/>
      <c r="T165" s="1002"/>
    </row>
    <row r="166" spans="1:20" ht="15" customHeight="1" x14ac:dyDescent="0.2">
      <c r="A166" s="1068"/>
      <c r="B166" s="1002"/>
      <c r="C166" s="1002"/>
      <c r="D166" s="1002"/>
      <c r="E166" s="1002"/>
      <c r="F166" s="1002"/>
      <c r="G166" s="1002"/>
      <c r="H166" s="1002"/>
      <c r="I166" s="1002"/>
      <c r="J166" s="1002"/>
      <c r="K166" s="1002"/>
      <c r="L166" s="1002"/>
      <c r="M166" s="1002"/>
      <c r="N166" s="1002"/>
      <c r="O166" s="1002"/>
      <c r="P166" s="1002"/>
      <c r="Q166" s="1002"/>
      <c r="R166" s="1002"/>
      <c r="S166" s="1002"/>
      <c r="T166" s="1002"/>
    </row>
    <row r="167" spans="1:20" ht="15" customHeight="1" x14ac:dyDescent="0.2">
      <c r="A167" s="1068"/>
      <c r="B167" s="1002"/>
      <c r="C167" s="1002"/>
      <c r="D167" s="1002"/>
      <c r="E167" s="1002"/>
      <c r="F167" s="1002"/>
      <c r="G167" s="1002"/>
      <c r="H167" s="1002"/>
      <c r="I167" s="1002"/>
      <c r="J167" s="1002"/>
      <c r="K167" s="1002"/>
      <c r="L167" s="1002"/>
      <c r="M167" s="1002"/>
      <c r="N167" s="1002"/>
      <c r="O167" s="1002"/>
      <c r="P167" s="1002"/>
      <c r="Q167" s="1002"/>
      <c r="R167" s="1002"/>
      <c r="S167" s="1002"/>
      <c r="T167" s="1002"/>
    </row>
    <row r="168" spans="1:20" ht="15" customHeight="1" x14ac:dyDescent="0.2">
      <c r="A168" s="1068"/>
      <c r="B168" s="1002"/>
      <c r="C168" s="1002"/>
      <c r="D168" s="1002"/>
      <c r="E168" s="1002"/>
      <c r="F168" s="1002"/>
      <c r="G168" s="1002"/>
      <c r="H168" s="1002"/>
      <c r="I168" s="1002"/>
      <c r="J168" s="1002"/>
      <c r="K168" s="1002"/>
      <c r="L168" s="1002"/>
      <c r="M168" s="1002"/>
      <c r="N168" s="1002"/>
      <c r="O168" s="1002"/>
      <c r="P168" s="1002"/>
      <c r="Q168" s="1002"/>
      <c r="R168" s="1002"/>
      <c r="S168" s="1002"/>
      <c r="T168" s="1002"/>
    </row>
    <row r="169" spans="1:20" ht="15" customHeight="1" x14ac:dyDescent="0.2">
      <c r="A169" s="1068"/>
      <c r="B169" s="1002"/>
      <c r="C169" s="1002"/>
      <c r="D169" s="1002"/>
      <c r="E169" s="1002"/>
      <c r="F169" s="1002"/>
      <c r="G169" s="1002"/>
      <c r="H169" s="1002"/>
      <c r="I169" s="1002"/>
      <c r="J169" s="1002"/>
      <c r="K169" s="1002"/>
      <c r="L169" s="1002"/>
      <c r="M169" s="1002"/>
      <c r="N169" s="1002"/>
      <c r="O169" s="1002"/>
      <c r="P169" s="1002"/>
      <c r="Q169" s="1002"/>
      <c r="R169" s="1002"/>
      <c r="S169" s="1002"/>
      <c r="T169" s="1002"/>
    </row>
    <row r="170" spans="1:20" ht="15" customHeight="1" x14ac:dyDescent="0.2">
      <c r="A170" s="1068"/>
      <c r="B170" s="1002"/>
      <c r="C170" s="1002"/>
      <c r="D170" s="1002"/>
      <c r="E170" s="1002"/>
      <c r="F170" s="1002"/>
      <c r="G170" s="1002"/>
      <c r="H170" s="1002"/>
      <c r="I170" s="1002"/>
      <c r="J170" s="1002"/>
      <c r="K170" s="1002"/>
      <c r="L170" s="1002"/>
      <c r="M170" s="1002"/>
      <c r="N170" s="1002"/>
      <c r="O170" s="1002"/>
      <c r="P170" s="1002"/>
      <c r="Q170" s="1002"/>
      <c r="R170" s="1002"/>
      <c r="S170" s="1002"/>
      <c r="T170" s="1002"/>
    </row>
    <row r="171" spans="1:20" ht="15" customHeight="1" x14ac:dyDescent="0.2">
      <c r="A171" s="1068"/>
      <c r="B171" s="1002"/>
      <c r="C171" s="1002"/>
      <c r="D171" s="1002"/>
      <c r="E171" s="1002"/>
      <c r="F171" s="1002"/>
      <c r="G171" s="1002"/>
      <c r="H171" s="1002"/>
      <c r="I171" s="1002"/>
      <c r="J171" s="1002"/>
      <c r="K171" s="1002"/>
      <c r="L171" s="1002"/>
      <c r="M171" s="1002"/>
      <c r="N171" s="1002"/>
      <c r="O171" s="1002"/>
      <c r="P171" s="1002"/>
      <c r="Q171" s="1002"/>
      <c r="R171" s="1002"/>
      <c r="S171" s="1002"/>
      <c r="T171" s="1002"/>
    </row>
    <row r="172" spans="1:20" ht="15" customHeight="1" x14ac:dyDescent="0.2">
      <c r="A172" s="1068"/>
      <c r="B172" s="1016"/>
      <c r="C172" s="1016"/>
      <c r="D172" s="1016"/>
      <c r="E172" s="1016"/>
      <c r="F172" s="1016"/>
      <c r="G172" s="1016"/>
      <c r="H172" s="1016"/>
      <c r="I172" s="1016"/>
      <c r="J172" s="1016"/>
      <c r="K172" s="1016"/>
      <c r="L172" s="1016"/>
      <c r="M172" s="1016"/>
      <c r="N172" s="1016"/>
      <c r="O172" s="1016"/>
      <c r="P172" s="1016"/>
      <c r="Q172" s="1016"/>
      <c r="R172" s="1016"/>
      <c r="S172" s="1016"/>
      <c r="T172" s="1016"/>
    </row>
    <row r="173" spans="1:20" ht="15" customHeight="1" x14ac:dyDescent="0.2">
      <c r="A173" s="1068"/>
      <c r="B173" s="1016"/>
      <c r="C173" s="1016"/>
      <c r="D173" s="1016"/>
      <c r="E173" s="1016"/>
      <c r="F173" s="1016"/>
      <c r="G173" s="1016"/>
      <c r="H173" s="1016"/>
      <c r="I173" s="1016"/>
      <c r="J173" s="1016"/>
      <c r="K173" s="1016"/>
      <c r="L173" s="1016"/>
      <c r="M173" s="1016"/>
      <c r="N173" s="1016"/>
      <c r="O173" s="1016"/>
      <c r="P173" s="1016"/>
      <c r="Q173" s="1016"/>
      <c r="R173" s="1016"/>
      <c r="S173" s="1016"/>
      <c r="T173" s="1016"/>
    </row>
    <row r="174" spans="1:20" ht="15" customHeight="1" x14ac:dyDescent="0.2">
      <c r="A174" s="1068"/>
      <c r="B174" s="1002"/>
      <c r="C174" s="1002"/>
      <c r="D174" s="1002"/>
      <c r="E174" s="1002"/>
      <c r="F174" s="1002"/>
      <c r="G174" s="1002"/>
      <c r="H174" s="1002"/>
      <c r="I174" s="1002"/>
      <c r="J174" s="1002"/>
      <c r="K174" s="1002"/>
      <c r="L174" s="1002"/>
      <c r="M174" s="1002"/>
      <c r="N174" s="1002"/>
      <c r="O174" s="1002"/>
      <c r="P174" s="1002"/>
      <c r="Q174" s="1002"/>
      <c r="R174" s="1002"/>
      <c r="S174" s="1002"/>
      <c r="T174" s="1002"/>
    </row>
    <row r="175" spans="1:20" ht="15" customHeight="1" x14ac:dyDescent="0.2">
      <c r="A175" s="1068"/>
      <c r="B175" s="1002"/>
      <c r="C175" s="1002"/>
      <c r="D175" s="1002"/>
      <c r="E175" s="1002"/>
      <c r="F175" s="1002"/>
      <c r="G175" s="1002"/>
      <c r="H175" s="1002"/>
      <c r="I175" s="1002"/>
      <c r="J175" s="1002"/>
      <c r="K175" s="1002"/>
      <c r="L175" s="1002"/>
      <c r="M175" s="1002"/>
      <c r="N175" s="1002"/>
      <c r="O175" s="1002"/>
      <c r="P175" s="1002"/>
      <c r="Q175" s="1002"/>
      <c r="R175" s="1002"/>
      <c r="S175" s="1002"/>
      <c r="T175" s="1002"/>
    </row>
    <row r="176" spans="1:20" ht="15" customHeight="1" x14ac:dyDescent="0.2">
      <c r="A176" s="1068"/>
      <c r="B176" s="1002"/>
      <c r="C176" s="1002"/>
      <c r="D176" s="1002"/>
      <c r="E176" s="1002"/>
      <c r="F176" s="1002"/>
      <c r="G176" s="1002"/>
      <c r="H176" s="1002"/>
      <c r="I176" s="1002"/>
      <c r="J176" s="1002"/>
      <c r="K176" s="1002"/>
      <c r="L176" s="1002"/>
      <c r="M176" s="1002"/>
      <c r="N176" s="1002"/>
      <c r="O176" s="1002"/>
      <c r="P176" s="1002"/>
      <c r="Q176" s="1002"/>
      <c r="R176" s="1002"/>
      <c r="S176" s="1002"/>
      <c r="T176" s="1002"/>
    </row>
    <row r="177" spans="1:20" ht="15" customHeight="1" x14ac:dyDescent="0.2">
      <c r="A177" s="1068"/>
      <c r="B177" s="1002"/>
      <c r="C177" s="1002"/>
      <c r="D177" s="1002"/>
      <c r="E177" s="1002"/>
      <c r="F177" s="1002"/>
      <c r="G177" s="1002"/>
      <c r="H177" s="1002"/>
      <c r="I177" s="1002"/>
      <c r="J177" s="1002"/>
      <c r="K177" s="1002"/>
      <c r="L177" s="1002"/>
      <c r="M177" s="1002"/>
      <c r="N177" s="1002"/>
      <c r="O177" s="1002"/>
      <c r="P177" s="1002"/>
      <c r="Q177" s="1002"/>
      <c r="R177" s="1002"/>
      <c r="S177" s="1002"/>
      <c r="T177" s="1002"/>
    </row>
    <row r="178" spans="1:20" ht="15" customHeight="1" x14ac:dyDescent="0.2">
      <c r="A178" s="1068"/>
      <c r="B178" s="1002"/>
      <c r="C178" s="1002"/>
      <c r="D178" s="1002"/>
      <c r="E178" s="1002"/>
      <c r="F178" s="1002"/>
      <c r="G178" s="1002"/>
      <c r="H178" s="1002"/>
      <c r="I178" s="1002"/>
      <c r="J178" s="1002"/>
      <c r="K178" s="1002"/>
      <c r="L178" s="1002"/>
      <c r="M178" s="1002"/>
      <c r="N178" s="1002"/>
      <c r="O178" s="1002"/>
      <c r="P178" s="1002"/>
      <c r="Q178" s="1002"/>
      <c r="R178" s="1002"/>
      <c r="S178" s="1002"/>
      <c r="T178" s="1002"/>
    </row>
    <row r="179" spans="1:20" ht="15" customHeight="1" x14ac:dyDescent="0.2">
      <c r="A179" s="2453"/>
      <c r="B179" s="2453"/>
      <c r="C179" s="2453"/>
      <c r="D179" s="2453"/>
      <c r="E179" s="1002"/>
      <c r="F179" s="1002"/>
      <c r="G179" s="1002"/>
      <c r="H179" s="1002"/>
      <c r="I179" s="1002"/>
      <c r="J179" s="1002"/>
      <c r="K179" s="1002"/>
      <c r="L179" s="1002"/>
      <c r="M179" s="1002"/>
      <c r="N179" s="1002"/>
      <c r="O179" s="1002"/>
      <c r="P179" s="1002"/>
      <c r="Q179" s="1002"/>
      <c r="R179" s="1002"/>
      <c r="S179" s="1002"/>
      <c r="T179" s="1002"/>
    </row>
    <row r="180" spans="1:20" ht="15" customHeight="1" x14ac:dyDescent="0.2">
      <c r="B180" s="1002"/>
      <c r="C180" s="1002"/>
      <c r="D180" s="1002"/>
      <c r="E180" s="1002"/>
      <c r="F180" s="1002"/>
      <c r="G180" s="1002"/>
      <c r="H180" s="1002"/>
      <c r="I180" s="1002"/>
      <c r="J180" s="1002"/>
      <c r="K180" s="1002"/>
      <c r="L180" s="1002"/>
      <c r="M180" s="1002"/>
      <c r="N180" s="1002"/>
      <c r="O180" s="1002"/>
      <c r="P180" s="1002"/>
      <c r="Q180" s="1002"/>
      <c r="R180" s="1002"/>
      <c r="S180" s="1002"/>
      <c r="T180" s="1002"/>
    </row>
    <row r="181" spans="1:20" x14ac:dyDescent="0.2">
      <c r="B181" s="1002"/>
      <c r="C181" s="1002"/>
      <c r="D181" s="1002"/>
      <c r="E181" s="1002"/>
      <c r="F181" s="1002"/>
      <c r="G181" s="1002"/>
      <c r="H181" s="1002"/>
      <c r="I181" s="1002"/>
      <c r="J181" s="1002"/>
      <c r="K181" s="1002"/>
      <c r="L181" s="1002"/>
      <c r="M181" s="1002"/>
      <c r="N181" s="1002"/>
      <c r="O181" s="1002"/>
      <c r="P181" s="1002"/>
      <c r="Q181" s="1002"/>
      <c r="R181" s="1002"/>
      <c r="S181" s="1002"/>
      <c r="T181" s="1002"/>
    </row>
    <row r="182" spans="1:20" x14ac:dyDescent="0.2">
      <c r="B182" s="1002"/>
      <c r="C182" s="1002"/>
      <c r="D182" s="1002"/>
      <c r="E182" s="1002"/>
      <c r="F182" s="1002"/>
      <c r="G182" s="1002"/>
      <c r="H182" s="1002"/>
      <c r="I182" s="1002"/>
      <c r="J182" s="1002"/>
      <c r="K182" s="1002"/>
      <c r="L182" s="1002"/>
      <c r="M182" s="1002"/>
      <c r="N182" s="1002"/>
      <c r="O182" s="1002"/>
      <c r="P182" s="1002"/>
      <c r="Q182" s="1002"/>
      <c r="R182" s="1002"/>
      <c r="S182" s="1002"/>
      <c r="T182" s="1002"/>
    </row>
    <row r="183" spans="1:20" x14ac:dyDescent="0.2">
      <c r="B183" s="1002"/>
      <c r="C183" s="1002"/>
      <c r="D183" s="1002"/>
      <c r="E183" s="1002"/>
      <c r="F183" s="1002"/>
      <c r="G183" s="1002"/>
      <c r="H183" s="1002"/>
      <c r="I183" s="1002"/>
      <c r="J183" s="1002"/>
      <c r="K183" s="1002"/>
      <c r="L183" s="1002"/>
      <c r="M183" s="1002"/>
      <c r="N183" s="1002"/>
      <c r="O183" s="1002"/>
      <c r="P183" s="1002"/>
      <c r="Q183" s="1002"/>
      <c r="R183" s="1002"/>
      <c r="S183" s="1002"/>
      <c r="T183" s="1002"/>
    </row>
    <row r="184" spans="1:20" x14ac:dyDescent="0.2">
      <c r="B184" s="1002"/>
      <c r="C184" s="1002"/>
      <c r="D184" s="1002"/>
      <c r="E184" s="1002"/>
      <c r="F184" s="1002"/>
      <c r="G184" s="1002"/>
      <c r="H184" s="1002"/>
      <c r="I184" s="1002"/>
      <c r="J184" s="1002"/>
      <c r="K184" s="1002"/>
      <c r="L184" s="1002"/>
      <c r="M184" s="1002"/>
      <c r="N184" s="1002"/>
      <c r="O184" s="1002"/>
      <c r="P184" s="1002"/>
      <c r="Q184" s="1002"/>
      <c r="R184" s="1002"/>
      <c r="S184" s="1002"/>
      <c r="T184" s="1002"/>
    </row>
    <row r="185" spans="1:20" x14ac:dyDescent="0.2">
      <c r="B185" s="1002"/>
      <c r="C185" s="1002"/>
      <c r="D185" s="1002"/>
      <c r="E185" s="1002"/>
      <c r="F185" s="1002"/>
      <c r="G185" s="1002"/>
      <c r="H185" s="1002"/>
      <c r="I185" s="1002"/>
      <c r="J185" s="1002"/>
      <c r="K185" s="1002"/>
      <c r="L185" s="1002"/>
      <c r="M185" s="1002"/>
      <c r="N185" s="1002"/>
      <c r="O185" s="1002"/>
      <c r="P185" s="1002"/>
      <c r="Q185" s="1002"/>
      <c r="R185" s="1002"/>
      <c r="S185" s="1002"/>
      <c r="T185" s="1002"/>
    </row>
    <row r="186" spans="1:20" x14ac:dyDescent="0.2">
      <c r="B186" s="1002"/>
      <c r="C186" s="1002"/>
      <c r="D186" s="1002"/>
      <c r="E186" s="1002"/>
      <c r="F186" s="1002"/>
      <c r="G186" s="1002"/>
      <c r="H186" s="1002"/>
      <c r="I186" s="1002"/>
      <c r="J186" s="1002"/>
      <c r="K186" s="1002"/>
      <c r="L186" s="1002"/>
      <c r="M186" s="1002"/>
      <c r="N186" s="1002"/>
      <c r="O186" s="1002"/>
      <c r="P186" s="1002"/>
      <c r="Q186" s="1002"/>
      <c r="R186" s="1002"/>
      <c r="S186" s="1002"/>
      <c r="T186" s="1002"/>
    </row>
    <row r="187" spans="1:20" x14ac:dyDescent="0.2">
      <c r="B187" s="1002"/>
      <c r="C187" s="1002"/>
      <c r="D187" s="1002"/>
      <c r="E187" s="1002"/>
      <c r="F187" s="1002"/>
      <c r="G187" s="1002"/>
      <c r="H187" s="1002"/>
      <c r="I187" s="1002"/>
      <c r="J187" s="1002"/>
      <c r="K187" s="1002"/>
      <c r="L187" s="1002"/>
      <c r="M187" s="1002"/>
      <c r="N187" s="1002"/>
      <c r="O187" s="1002"/>
      <c r="P187" s="1002"/>
      <c r="Q187" s="1002"/>
      <c r="R187" s="1002"/>
      <c r="S187" s="1002"/>
      <c r="T187" s="1002"/>
    </row>
    <row r="188" spans="1:20" x14ac:dyDescent="0.2">
      <c r="B188" s="1002"/>
      <c r="C188" s="1002"/>
      <c r="D188" s="1002"/>
      <c r="E188" s="1002"/>
      <c r="F188" s="1002"/>
      <c r="G188" s="1002"/>
      <c r="H188" s="1002"/>
      <c r="I188" s="1002"/>
      <c r="J188" s="1002"/>
      <c r="K188" s="1002"/>
      <c r="L188" s="1002"/>
      <c r="M188" s="1002"/>
      <c r="N188" s="1002"/>
      <c r="O188" s="1002"/>
      <c r="P188" s="1002"/>
      <c r="Q188" s="1002"/>
      <c r="R188" s="1002"/>
      <c r="S188" s="1002"/>
      <c r="T188" s="1002"/>
    </row>
    <row r="189" spans="1:20" x14ac:dyDescent="0.2">
      <c r="B189" s="1002"/>
      <c r="C189" s="1002"/>
      <c r="D189" s="1002"/>
      <c r="E189" s="1002"/>
      <c r="F189" s="1002"/>
      <c r="G189" s="1002"/>
      <c r="H189" s="1002"/>
      <c r="I189" s="1002"/>
      <c r="J189" s="1002"/>
      <c r="K189" s="1002"/>
      <c r="L189" s="1002"/>
      <c r="M189" s="1002"/>
      <c r="N189" s="1002"/>
      <c r="O189" s="1002"/>
      <c r="P189" s="1002"/>
      <c r="Q189" s="1002"/>
      <c r="R189" s="1002"/>
      <c r="S189" s="1002"/>
      <c r="T189" s="1002"/>
    </row>
    <row r="190" spans="1:20" x14ac:dyDescent="0.2">
      <c r="B190" s="1002"/>
      <c r="C190" s="1002"/>
      <c r="D190" s="1002"/>
      <c r="E190" s="1002"/>
      <c r="F190" s="1002"/>
      <c r="G190" s="1002"/>
      <c r="H190" s="1002"/>
      <c r="I190" s="1002"/>
      <c r="J190" s="1002"/>
      <c r="K190" s="1002"/>
      <c r="L190" s="1002"/>
      <c r="M190" s="1002"/>
      <c r="N190" s="1002"/>
      <c r="O190" s="1002"/>
      <c r="P190" s="1002"/>
      <c r="Q190" s="1002"/>
      <c r="R190" s="1002"/>
      <c r="S190" s="1002"/>
      <c r="T190" s="1002"/>
    </row>
    <row r="191" spans="1:20" x14ac:dyDescent="0.2">
      <c r="B191" s="1002"/>
      <c r="C191" s="1002"/>
      <c r="D191" s="1002"/>
      <c r="E191" s="1002"/>
      <c r="F191" s="1002"/>
      <c r="G191" s="1002"/>
      <c r="H191" s="1002"/>
      <c r="I191" s="1002"/>
      <c r="J191" s="1002"/>
      <c r="K191" s="1002"/>
      <c r="L191" s="1002"/>
      <c r="M191" s="1002"/>
      <c r="N191" s="1002"/>
      <c r="O191" s="1002"/>
      <c r="P191" s="1002"/>
      <c r="Q191" s="1002"/>
      <c r="R191" s="1002"/>
      <c r="S191" s="1002"/>
      <c r="T191" s="1002"/>
    </row>
    <row r="192" spans="1:20" x14ac:dyDescent="0.2">
      <c r="B192" s="1002"/>
      <c r="C192" s="1002"/>
      <c r="D192" s="1002"/>
      <c r="E192" s="1002"/>
      <c r="F192" s="1002"/>
      <c r="G192" s="1002"/>
      <c r="H192" s="1002"/>
      <c r="I192" s="1002"/>
      <c r="J192" s="1002"/>
      <c r="K192" s="1002"/>
      <c r="L192" s="1002"/>
      <c r="M192" s="1002"/>
      <c r="N192" s="1002"/>
      <c r="O192" s="1002"/>
      <c r="P192" s="1002"/>
      <c r="Q192" s="1002"/>
      <c r="R192" s="1002"/>
      <c r="S192" s="1002"/>
      <c r="T192" s="1002"/>
    </row>
    <row r="193" spans="2:20" x14ac:dyDescent="0.2">
      <c r="B193" s="1002"/>
      <c r="C193" s="1002"/>
      <c r="D193" s="1002"/>
      <c r="E193" s="1002"/>
      <c r="F193" s="1002"/>
      <c r="G193" s="1002"/>
      <c r="H193" s="1002"/>
      <c r="I193" s="1002"/>
      <c r="J193" s="1002"/>
      <c r="K193" s="1002"/>
      <c r="L193" s="1002"/>
      <c r="M193" s="1002"/>
      <c r="N193" s="1002"/>
      <c r="O193" s="1002"/>
      <c r="P193" s="1002"/>
      <c r="Q193" s="1002"/>
      <c r="R193" s="1002"/>
      <c r="S193" s="1002"/>
      <c r="T193" s="1002"/>
    </row>
    <row r="194" spans="2:20" x14ac:dyDescent="0.2">
      <c r="B194" s="1002"/>
      <c r="C194" s="1002"/>
      <c r="D194" s="1002"/>
      <c r="E194" s="1002"/>
      <c r="F194" s="1002"/>
      <c r="G194" s="1002"/>
      <c r="H194" s="1002"/>
      <c r="I194" s="1002"/>
      <c r="J194" s="1002"/>
      <c r="K194" s="1002"/>
      <c r="L194" s="1002"/>
      <c r="M194" s="1002"/>
      <c r="N194" s="1002"/>
      <c r="O194" s="1002"/>
      <c r="P194" s="1002"/>
      <c r="Q194" s="1002"/>
      <c r="R194" s="1002"/>
      <c r="S194" s="1002"/>
      <c r="T194" s="1002"/>
    </row>
    <row r="195" spans="2:20" x14ac:dyDescent="0.2">
      <c r="B195" s="1002"/>
      <c r="C195" s="1002"/>
      <c r="D195" s="1002"/>
      <c r="E195" s="1002"/>
      <c r="F195" s="1002"/>
      <c r="G195" s="1002"/>
      <c r="H195" s="1002"/>
      <c r="I195" s="1002"/>
      <c r="J195" s="1002"/>
      <c r="K195" s="1002"/>
      <c r="L195" s="1002"/>
      <c r="M195" s="1002"/>
      <c r="N195" s="1002"/>
      <c r="O195" s="1002"/>
      <c r="P195" s="1002"/>
      <c r="Q195" s="1002"/>
      <c r="R195" s="1002"/>
      <c r="S195" s="1002"/>
      <c r="T195" s="1002"/>
    </row>
    <row r="196" spans="2:20" x14ac:dyDescent="0.2">
      <c r="B196" s="1002"/>
      <c r="C196" s="1002"/>
      <c r="D196" s="1002"/>
      <c r="E196" s="1002"/>
      <c r="F196" s="1002"/>
      <c r="G196" s="1002"/>
      <c r="H196" s="1002"/>
      <c r="I196" s="1002"/>
      <c r="J196" s="1002"/>
      <c r="K196" s="1002"/>
      <c r="L196" s="1002"/>
      <c r="M196" s="1002"/>
      <c r="N196" s="1002"/>
      <c r="O196" s="1002"/>
      <c r="P196" s="1002"/>
      <c r="Q196" s="1002"/>
      <c r="R196" s="1002"/>
      <c r="S196" s="1002"/>
      <c r="T196" s="1002"/>
    </row>
    <row r="197" spans="2:20" x14ac:dyDescent="0.2">
      <c r="B197" s="1016"/>
      <c r="C197" s="1016"/>
      <c r="D197" s="1016"/>
      <c r="E197" s="1016"/>
      <c r="F197" s="1016"/>
      <c r="G197" s="1016"/>
      <c r="H197" s="1016"/>
      <c r="I197" s="1016"/>
      <c r="J197" s="1016"/>
      <c r="K197" s="1016"/>
      <c r="L197" s="1016"/>
      <c r="M197" s="1016"/>
      <c r="N197" s="1016"/>
      <c r="O197" s="1016"/>
      <c r="P197" s="1016"/>
      <c r="Q197" s="1016"/>
      <c r="R197" s="1016"/>
      <c r="S197" s="1016"/>
      <c r="T197" s="1016"/>
    </row>
    <row r="198" spans="2:20" x14ac:dyDescent="0.2">
      <c r="B198" s="1028"/>
      <c r="C198" s="1028"/>
      <c r="D198" s="1028"/>
      <c r="E198" s="1028"/>
      <c r="F198" s="1028"/>
      <c r="G198" s="1028"/>
      <c r="H198" s="1028"/>
      <c r="I198" s="1028"/>
      <c r="J198" s="1028"/>
      <c r="K198" s="1028"/>
      <c r="L198" s="1028"/>
      <c r="M198" s="1028"/>
      <c r="N198" s="1028"/>
      <c r="O198" s="1028"/>
      <c r="P198" s="1028"/>
      <c r="Q198" s="1028"/>
      <c r="R198" s="1028"/>
      <c r="S198" s="1028"/>
      <c r="T198" s="1028"/>
    </row>
    <row r="199" spans="2:20" x14ac:dyDescent="0.2">
      <c r="B199" s="1069"/>
      <c r="C199" s="1069"/>
      <c r="D199" s="1069"/>
      <c r="E199" s="1069"/>
      <c r="F199" s="1069"/>
      <c r="G199" s="1069"/>
      <c r="H199" s="1069"/>
      <c r="I199" s="1069"/>
      <c r="J199" s="1069"/>
      <c r="K199" s="1069"/>
      <c r="L199" s="1069"/>
      <c r="M199" s="1069"/>
    </row>
    <row r="202" spans="2:20" x14ac:dyDescent="0.2">
      <c r="C202" s="106"/>
      <c r="D202" s="106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</row>
  </sheetData>
  <mergeCells count="7">
    <mergeCell ref="R1:T1"/>
    <mergeCell ref="N1:O1"/>
    <mergeCell ref="P1:Q1"/>
    <mergeCell ref="A1:A2"/>
    <mergeCell ref="A179:D179"/>
    <mergeCell ref="C1:G1"/>
    <mergeCell ref="J1:M1"/>
  </mergeCells>
  <printOptions horizontalCentered="1"/>
  <pageMargins left="0.196800787401575" right="0.196800787401575" top="0.39395118099999998" bottom="0.14395511799999999" header="0.196850393700787" footer="0.196850393700787"/>
  <pageSetup paperSize="9" scale="69" fitToHeight="0" orientation="landscape" r:id="rId1"/>
  <headerFooter alignWithMargins="0">
    <oddHeader>&amp;C&amp;"Times New Roman,Kalın"&amp;12ÖĞRENCİ SAYILARI (2015-2016 EĞİTİM ÖĞRETİM YILI I. DÖNEMİ)</oddHeader>
  </headerFooter>
  <rowBreaks count="4" manualBreakCount="4">
    <brk id="37" max="19" man="1"/>
    <brk id="83" max="19" man="1"/>
    <brk id="125" max="19" man="1"/>
    <brk id="14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64"/>
  <sheetViews>
    <sheetView topLeftCell="A40" zoomScaleNormal="100" workbookViewId="0">
      <selection activeCell="D64" sqref="D64"/>
    </sheetView>
  </sheetViews>
  <sheetFormatPr defaultRowHeight="12.75" x14ac:dyDescent="0.2"/>
  <cols>
    <col min="2" max="2" width="22.85546875" customWidth="1"/>
    <col min="3" max="3" width="38.42578125" customWidth="1"/>
    <col min="4" max="4" width="14.5703125" customWidth="1"/>
    <col min="5" max="5" width="13.28515625" style="70" customWidth="1"/>
    <col min="6" max="6" width="12.140625" customWidth="1"/>
    <col min="7" max="7" width="14.85546875" customWidth="1"/>
  </cols>
  <sheetData>
    <row r="1" spans="2:7" ht="13.5" thickBot="1" x14ac:dyDescent="0.25"/>
    <row r="2" spans="2:7" ht="15.75" x14ac:dyDescent="0.2">
      <c r="B2" s="2309" t="s">
        <v>146</v>
      </c>
      <c r="C2" s="2311" t="s">
        <v>147</v>
      </c>
      <c r="D2" s="933">
        <v>2015</v>
      </c>
      <c r="E2" s="932">
        <v>2013</v>
      </c>
      <c r="F2" s="934">
        <v>2014</v>
      </c>
      <c r="G2" s="934">
        <v>2015</v>
      </c>
    </row>
    <row r="3" spans="2:7" ht="32.25" thickBot="1" x14ac:dyDescent="0.25">
      <c r="B3" s="2310"/>
      <c r="C3" s="2312"/>
      <c r="D3" s="928" t="s">
        <v>148</v>
      </c>
      <c r="E3" s="935" t="s">
        <v>149</v>
      </c>
      <c r="F3" s="936" t="s">
        <v>149</v>
      </c>
      <c r="G3" s="936" t="s">
        <v>149</v>
      </c>
    </row>
    <row r="4" spans="2:7" x14ac:dyDescent="0.2">
      <c r="B4" s="2313" t="s">
        <v>150</v>
      </c>
      <c r="C4" s="931" t="s">
        <v>928</v>
      </c>
      <c r="D4" s="937">
        <v>52</v>
      </c>
      <c r="E4" s="938">
        <v>474.50617</v>
      </c>
      <c r="F4" s="939">
        <v>481.59422999999998</v>
      </c>
      <c r="G4" s="74">
        <v>460.82013999999998</v>
      </c>
    </row>
    <row r="5" spans="2:7" x14ac:dyDescent="0.2">
      <c r="B5" s="2307"/>
      <c r="C5" s="930" t="s">
        <v>151</v>
      </c>
      <c r="D5" s="940">
        <v>82</v>
      </c>
      <c r="E5" s="941">
        <v>460.20650000000001</v>
      </c>
      <c r="F5" s="942">
        <v>465.27791000000002</v>
      </c>
      <c r="G5" s="943">
        <v>447.19240000000002</v>
      </c>
    </row>
    <row r="6" spans="2:7" x14ac:dyDescent="0.2">
      <c r="B6" s="2307"/>
      <c r="C6" s="930" t="s">
        <v>929</v>
      </c>
      <c r="D6" s="940">
        <v>41</v>
      </c>
      <c r="E6" s="944">
        <v>441.48372000000001</v>
      </c>
      <c r="F6" s="942">
        <v>450.1275</v>
      </c>
      <c r="G6" s="72">
        <v>434.95580999999999</v>
      </c>
    </row>
    <row r="7" spans="2:7" x14ac:dyDescent="0.2">
      <c r="B7" s="2307" t="s">
        <v>152</v>
      </c>
      <c r="C7" s="929" t="s">
        <v>151</v>
      </c>
      <c r="D7" s="940">
        <v>57</v>
      </c>
      <c r="E7" s="941">
        <v>397.22879</v>
      </c>
      <c r="F7" s="942">
        <v>400.84877999999998</v>
      </c>
      <c r="G7" s="943">
        <v>388.21778</v>
      </c>
    </row>
    <row r="8" spans="2:7" x14ac:dyDescent="0.2">
      <c r="B8" s="2307"/>
      <c r="C8" s="930" t="s">
        <v>928</v>
      </c>
      <c r="D8" s="945">
        <v>36</v>
      </c>
      <c r="E8" s="944">
        <v>400.61619999999999</v>
      </c>
      <c r="F8" s="942">
        <v>398.84575000000001</v>
      </c>
      <c r="G8" s="72">
        <v>386.79932000000002</v>
      </c>
    </row>
    <row r="9" spans="2:7" x14ac:dyDescent="0.2">
      <c r="B9" s="2307"/>
      <c r="C9" s="930" t="s">
        <v>930</v>
      </c>
      <c r="D9" s="945">
        <v>62</v>
      </c>
      <c r="E9" s="944">
        <v>367.30257999999998</v>
      </c>
      <c r="F9" s="942">
        <v>371.06135999999998</v>
      </c>
      <c r="G9" s="72">
        <v>355.73586</v>
      </c>
    </row>
    <row r="10" spans="2:7" x14ac:dyDescent="0.2">
      <c r="B10" s="2306" t="s">
        <v>153</v>
      </c>
      <c r="C10" s="930" t="s">
        <v>151</v>
      </c>
      <c r="D10" s="945">
        <v>47</v>
      </c>
      <c r="E10" s="944">
        <v>428.04996999999997</v>
      </c>
      <c r="F10" s="942">
        <v>434.07724999999999</v>
      </c>
      <c r="G10" s="943">
        <v>416.54590999999999</v>
      </c>
    </row>
    <row r="11" spans="2:7" x14ac:dyDescent="0.2">
      <c r="B11" s="2307"/>
      <c r="C11" s="930" t="s">
        <v>928</v>
      </c>
      <c r="D11" s="940">
        <v>47</v>
      </c>
      <c r="E11" s="944">
        <v>424.07965000000002</v>
      </c>
      <c r="F11" s="942">
        <v>424.41102000000001</v>
      </c>
      <c r="G11" s="72">
        <v>405.43754999999999</v>
      </c>
    </row>
    <row r="12" spans="2:7" ht="13.5" thickBot="1" x14ac:dyDescent="0.25">
      <c r="B12" s="2308"/>
      <c r="C12" s="930" t="s">
        <v>931</v>
      </c>
      <c r="D12" s="940">
        <v>52</v>
      </c>
      <c r="E12" s="944">
        <v>362.09793000000002</v>
      </c>
      <c r="F12" s="942">
        <v>348.58163999999999</v>
      </c>
      <c r="G12" s="72">
        <v>326.44979000000001</v>
      </c>
    </row>
    <row r="13" spans="2:7" x14ac:dyDescent="0.2">
      <c r="B13" s="2306" t="s">
        <v>154</v>
      </c>
      <c r="C13" s="930" t="s">
        <v>151</v>
      </c>
      <c r="D13" s="940">
        <v>52</v>
      </c>
      <c r="E13" s="941">
        <v>368.50085000000001</v>
      </c>
      <c r="F13" s="946">
        <v>365.09185000000002</v>
      </c>
      <c r="G13" s="943">
        <v>366.22334999999998</v>
      </c>
    </row>
    <row r="14" spans="2:7" x14ac:dyDescent="0.2">
      <c r="B14" s="2307"/>
      <c r="C14" s="930" t="s">
        <v>932</v>
      </c>
      <c r="D14" s="940">
        <v>52</v>
      </c>
      <c r="E14" s="944">
        <v>271.75774000000001</v>
      </c>
      <c r="F14" s="942">
        <v>264.71550999999999</v>
      </c>
      <c r="G14" s="72">
        <v>268.33701000000002</v>
      </c>
    </row>
    <row r="15" spans="2:7" ht="13.5" thickBot="1" x14ac:dyDescent="0.25">
      <c r="B15" s="2308"/>
      <c r="C15" s="929" t="s">
        <v>350</v>
      </c>
      <c r="D15" s="945">
        <v>103</v>
      </c>
      <c r="E15" s="944">
        <v>262.95084000000003</v>
      </c>
      <c r="F15" s="942">
        <v>260.73169000000001</v>
      </c>
      <c r="G15" s="72">
        <v>263.11585000000002</v>
      </c>
    </row>
    <row r="16" spans="2:7" x14ac:dyDescent="0.2">
      <c r="B16" s="2313" t="s">
        <v>155</v>
      </c>
      <c r="C16" s="930" t="s">
        <v>933</v>
      </c>
      <c r="D16" s="940">
        <v>41</v>
      </c>
      <c r="E16" s="944">
        <v>406.88900999999998</v>
      </c>
      <c r="F16" s="942">
        <v>417.06126999999998</v>
      </c>
      <c r="G16" s="72">
        <v>404.95289000000002</v>
      </c>
    </row>
    <row r="17" spans="2:7" x14ac:dyDescent="0.2">
      <c r="B17" s="2307"/>
      <c r="C17" s="930" t="s">
        <v>151</v>
      </c>
      <c r="D17" s="940">
        <v>72</v>
      </c>
      <c r="E17" s="941">
        <v>351.29915999999997</v>
      </c>
      <c r="F17" s="942">
        <v>357.96978000000001</v>
      </c>
      <c r="G17" s="943">
        <v>357.85536999999999</v>
      </c>
    </row>
    <row r="18" spans="2:7" ht="13.5" thickBot="1" x14ac:dyDescent="0.25">
      <c r="B18" s="2308"/>
      <c r="C18" s="930" t="s">
        <v>934</v>
      </c>
      <c r="D18" s="945">
        <v>62</v>
      </c>
      <c r="E18" s="944">
        <v>346.58940000000001</v>
      </c>
      <c r="F18" s="942">
        <v>353.05545000000001</v>
      </c>
      <c r="G18" s="72">
        <v>347.33040999999997</v>
      </c>
    </row>
    <row r="19" spans="2:7" x14ac:dyDescent="0.2">
      <c r="B19" s="2313" t="s">
        <v>156</v>
      </c>
      <c r="C19" s="930" t="s">
        <v>933</v>
      </c>
      <c r="D19" s="945">
        <v>41</v>
      </c>
      <c r="E19" s="944">
        <v>458.92674</v>
      </c>
      <c r="F19" s="942">
        <v>450.63484</v>
      </c>
      <c r="G19" s="72">
        <v>440.89141000000001</v>
      </c>
    </row>
    <row r="20" spans="2:7" x14ac:dyDescent="0.2">
      <c r="B20" s="2307"/>
      <c r="C20" s="930" t="s">
        <v>151</v>
      </c>
      <c r="D20" s="945">
        <v>36</v>
      </c>
      <c r="E20" s="941">
        <v>439.98854</v>
      </c>
      <c r="F20" s="942">
        <v>437.77483999999998</v>
      </c>
      <c r="G20" s="943">
        <v>431.87371999999999</v>
      </c>
    </row>
    <row r="21" spans="2:7" ht="13.5" thickBot="1" x14ac:dyDescent="0.25">
      <c r="B21" s="2308"/>
      <c r="C21" s="930" t="s">
        <v>928</v>
      </c>
      <c r="D21" s="945">
        <v>57</v>
      </c>
      <c r="E21" s="944">
        <v>430.50558999999998</v>
      </c>
      <c r="F21" s="942">
        <v>421.12419</v>
      </c>
      <c r="G21" s="72">
        <v>414.28134999999997</v>
      </c>
    </row>
    <row r="22" spans="2:7" x14ac:dyDescent="0.2">
      <c r="B22" s="2313" t="s">
        <v>157</v>
      </c>
      <c r="C22" s="930" t="s">
        <v>933</v>
      </c>
      <c r="D22" s="945">
        <v>52</v>
      </c>
      <c r="E22" s="944">
        <v>464.55876999999998</v>
      </c>
      <c r="F22" s="942">
        <v>469.68142</v>
      </c>
      <c r="G22" s="72">
        <v>457.07181000000003</v>
      </c>
    </row>
    <row r="23" spans="2:7" x14ac:dyDescent="0.2">
      <c r="B23" s="2307"/>
      <c r="C23" s="930" t="s">
        <v>151</v>
      </c>
      <c r="D23" s="945">
        <v>47</v>
      </c>
      <c r="E23" s="941">
        <v>441.03559000000001</v>
      </c>
      <c r="F23" s="942">
        <v>442.1875</v>
      </c>
      <c r="G23" s="72">
        <v>434.12580000000003</v>
      </c>
    </row>
    <row r="24" spans="2:7" ht="13.5" thickBot="1" x14ac:dyDescent="0.25">
      <c r="B24" s="2308"/>
      <c r="C24" s="930" t="s">
        <v>350</v>
      </c>
      <c r="D24" s="945">
        <v>93</v>
      </c>
      <c r="E24" s="944">
        <v>399.49434000000002</v>
      </c>
      <c r="F24" s="942">
        <v>394.01452999999998</v>
      </c>
      <c r="G24" s="72">
        <v>392.37545</v>
      </c>
    </row>
    <row r="25" spans="2:7" x14ac:dyDescent="0.2">
      <c r="B25" s="2306" t="s">
        <v>158</v>
      </c>
      <c r="C25" s="930" t="s">
        <v>933</v>
      </c>
      <c r="D25" s="945">
        <v>41</v>
      </c>
      <c r="E25" s="944">
        <v>430.21746999999999</v>
      </c>
      <c r="F25" s="942">
        <v>447.33938000000001</v>
      </c>
      <c r="G25" s="72">
        <v>434.02112</v>
      </c>
    </row>
    <row r="26" spans="2:7" x14ac:dyDescent="0.2">
      <c r="B26" s="2307"/>
      <c r="C26" s="930" t="s">
        <v>935</v>
      </c>
      <c r="D26" s="945">
        <v>21</v>
      </c>
      <c r="E26" s="944">
        <v>398.61324999999999</v>
      </c>
      <c r="F26" s="942">
        <v>406.20424000000003</v>
      </c>
      <c r="G26" s="72">
        <v>393.36345999999998</v>
      </c>
    </row>
    <row r="27" spans="2:7" ht="13.5" thickBot="1" x14ac:dyDescent="0.25">
      <c r="B27" s="2314"/>
      <c r="C27" s="930" t="s">
        <v>151</v>
      </c>
      <c r="D27" s="945">
        <v>82</v>
      </c>
      <c r="E27" s="941">
        <v>377.95013</v>
      </c>
      <c r="F27" s="942">
        <v>380.11135999999999</v>
      </c>
      <c r="G27" s="72">
        <v>372.68221999999997</v>
      </c>
    </row>
    <row r="28" spans="2:7" x14ac:dyDescent="0.2">
      <c r="B28" s="2313" t="s">
        <v>159</v>
      </c>
      <c r="C28" s="930" t="s">
        <v>933</v>
      </c>
      <c r="D28" s="940">
        <v>41</v>
      </c>
      <c r="E28" s="944">
        <v>433.87644999999998</v>
      </c>
      <c r="F28" s="942">
        <v>434.00101999999998</v>
      </c>
      <c r="G28" s="72">
        <v>423.90607999999997</v>
      </c>
    </row>
    <row r="29" spans="2:7" x14ac:dyDescent="0.2">
      <c r="B29" s="2307"/>
      <c r="C29" s="930" t="s">
        <v>935</v>
      </c>
      <c r="D29" s="940">
        <v>21</v>
      </c>
      <c r="E29" s="944">
        <v>410.52174000000002</v>
      </c>
      <c r="F29" s="942">
        <v>407.57436000000001</v>
      </c>
      <c r="G29" s="72">
        <v>392.93105000000003</v>
      </c>
    </row>
    <row r="30" spans="2:7" ht="13.5" thickBot="1" x14ac:dyDescent="0.25">
      <c r="B30" s="2308"/>
      <c r="C30" s="930" t="s">
        <v>151</v>
      </c>
      <c r="D30" s="940">
        <v>47</v>
      </c>
      <c r="E30" s="941">
        <v>380.34007000000003</v>
      </c>
      <c r="F30" s="942">
        <v>379.00067000000001</v>
      </c>
      <c r="G30" s="72">
        <v>378.11968000000002</v>
      </c>
    </row>
    <row r="31" spans="2:7" x14ac:dyDescent="0.2">
      <c r="B31" s="2313" t="s">
        <v>669</v>
      </c>
      <c r="C31" s="930" t="s">
        <v>933</v>
      </c>
      <c r="D31" s="945">
        <v>41</v>
      </c>
      <c r="E31" s="944">
        <v>394.54077999999998</v>
      </c>
      <c r="F31" s="942">
        <v>412.27269999999999</v>
      </c>
      <c r="G31" s="72">
        <v>410.49867</v>
      </c>
    </row>
    <row r="32" spans="2:7" ht="13.5" thickBot="1" x14ac:dyDescent="0.25">
      <c r="B32" s="2308"/>
      <c r="C32" s="930" t="s">
        <v>151</v>
      </c>
      <c r="D32" s="945">
        <v>93</v>
      </c>
      <c r="E32" s="941">
        <v>322.37862999999999</v>
      </c>
      <c r="F32" s="942">
        <v>330.90712000000002</v>
      </c>
      <c r="G32" s="72">
        <v>336.26825000000002</v>
      </c>
    </row>
    <row r="33" spans="2:7" x14ac:dyDescent="0.2">
      <c r="B33" s="2313" t="s">
        <v>161</v>
      </c>
      <c r="C33" s="930" t="s">
        <v>933</v>
      </c>
      <c r="D33" s="945">
        <v>52</v>
      </c>
      <c r="E33" s="944">
        <v>475.40976999999998</v>
      </c>
      <c r="F33" s="942">
        <v>484.01285000000001</v>
      </c>
      <c r="G33" s="72">
        <v>472.06330000000003</v>
      </c>
    </row>
    <row r="34" spans="2:7" x14ac:dyDescent="0.2">
      <c r="B34" s="2307"/>
      <c r="C34" s="930" t="s">
        <v>151</v>
      </c>
      <c r="D34" s="945">
        <v>82</v>
      </c>
      <c r="E34" s="941">
        <v>453.54163</v>
      </c>
      <c r="F34" s="942">
        <v>459.78832999999997</v>
      </c>
      <c r="G34" s="72">
        <v>442.78235000000001</v>
      </c>
    </row>
    <row r="35" spans="2:7" ht="13.5" thickBot="1" x14ac:dyDescent="0.25">
      <c r="B35" s="2308"/>
      <c r="C35" s="930" t="s">
        <v>936</v>
      </c>
      <c r="D35" s="945">
        <v>72</v>
      </c>
      <c r="E35" s="944">
        <v>437.78674000000001</v>
      </c>
      <c r="F35" s="942">
        <v>441.71530999999999</v>
      </c>
      <c r="G35" s="72">
        <v>429.31403</v>
      </c>
    </row>
    <row r="36" spans="2:7" x14ac:dyDescent="0.2">
      <c r="B36" s="2313" t="s">
        <v>162</v>
      </c>
      <c r="C36" s="930" t="s">
        <v>933</v>
      </c>
      <c r="D36" s="945">
        <v>52</v>
      </c>
      <c r="E36" s="944">
        <v>458.37184999999999</v>
      </c>
      <c r="F36" s="942">
        <v>466.21354000000002</v>
      </c>
      <c r="G36" s="72">
        <v>454.57942000000003</v>
      </c>
    </row>
    <row r="37" spans="2:7" x14ac:dyDescent="0.2">
      <c r="B37" s="2307"/>
      <c r="C37" s="930" t="s">
        <v>935</v>
      </c>
      <c r="D37" s="945">
        <v>21</v>
      </c>
      <c r="E37" s="944">
        <v>426.42183</v>
      </c>
      <c r="F37" s="942">
        <v>432.24344000000002</v>
      </c>
      <c r="G37" s="72">
        <v>415.73462000000001</v>
      </c>
    </row>
    <row r="38" spans="2:7" ht="13.5" thickBot="1" x14ac:dyDescent="0.25">
      <c r="B38" s="2308"/>
      <c r="C38" s="930" t="s">
        <v>151</v>
      </c>
      <c r="D38" s="945">
        <v>77</v>
      </c>
      <c r="E38" s="941">
        <v>404.50988000000001</v>
      </c>
      <c r="F38" s="942">
        <v>400.93061</v>
      </c>
      <c r="G38" s="72">
        <v>397.77611000000002</v>
      </c>
    </row>
    <row r="39" spans="2:7" x14ac:dyDescent="0.2">
      <c r="B39" s="2306" t="s">
        <v>163</v>
      </c>
      <c r="C39" s="930" t="s">
        <v>151</v>
      </c>
      <c r="D39" s="945">
        <v>41</v>
      </c>
      <c r="E39" s="944">
        <v>372.68427000000003</v>
      </c>
      <c r="F39" s="942">
        <v>380.87205999999998</v>
      </c>
      <c r="G39" s="72">
        <v>371.89645000000002</v>
      </c>
    </row>
    <row r="40" spans="2:7" x14ac:dyDescent="0.2">
      <c r="B40" s="2307"/>
      <c r="C40" s="930" t="s">
        <v>930</v>
      </c>
      <c r="D40" s="945">
        <v>72</v>
      </c>
      <c r="E40" s="944">
        <v>292.37434999999999</v>
      </c>
      <c r="F40" s="942">
        <v>293.07601</v>
      </c>
      <c r="G40" s="72">
        <v>288.98797000000002</v>
      </c>
    </row>
    <row r="41" spans="2:7" ht="13.5" thickBot="1" x14ac:dyDescent="0.25">
      <c r="B41" s="2308"/>
      <c r="C41" s="930" t="s">
        <v>936</v>
      </c>
      <c r="D41" s="945">
        <v>82</v>
      </c>
      <c r="E41" s="944">
        <v>272.23182000000003</v>
      </c>
      <c r="F41" s="942">
        <v>271.79586</v>
      </c>
      <c r="G41" s="72">
        <v>269.79226999999997</v>
      </c>
    </row>
    <row r="42" spans="2:7" x14ac:dyDescent="0.2">
      <c r="B42" s="2306" t="s">
        <v>164</v>
      </c>
      <c r="C42" s="930" t="s">
        <v>151</v>
      </c>
      <c r="D42" s="945">
        <v>103</v>
      </c>
      <c r="E42" s="941">
        <v>415.10264000000001</v>
      </c>
      <c r="F42" s="942">
        <v>414.37515000000002</v>
      </c>
      <c r="G42" s="72">
        <v>402.72987999999998</v>
      </c>
    </row>
    <row r="43" spans="2:7" x14ac:dyDescent="0.2">
      <c r="B43" s="2307"/>
      <c r="C43" s="930" t="s">
        <v>347</v>
      </c>
      <c r="D43" s="945">
        <v>103</v>
      </c>
      <c r="E43" s="944">
        <v>405.88641000000001</v>
      </c>
      <c r="F43" s="942">
        <v>401.36043999999998</v>
      </c>
      <c r="G43" s="72">
        <v>394.69745999999998</v>
      </c>
    </row>
    <row r="44" spans="2:7" x14ac:dyDescent="0.2">
      <c r="B44" s="2307"/>
      <c r="C44" s="930" t="s">
        <v>937</v>
      </c>
      <c r="D44" s="945">
        <v>77</v>
      </c>
      <c r="E44" s="944">
        <v>392.77974</v>
      </c>
      <c r="F44" s="942">
        <v>392.41318000000001</v>
      </c>
      <c r="G44" s="72">
        <v>383.41757000000001</v>
      </c>
    </row>
    <row r="45" spans="2:7" x14ac:dyDescent="0.2">
      <c r="B45" s="2306" t="s">
        <v>165</v>
      </c>
      <c r="C45" s="930" t="s">
        <v>933</v>
      </c>
      <c r="D45" s="945">
        <v>113</v>
      </c>
      <c r="E45" s="941">
        <v>472.22334000000001</v>
      </c>
      <c r="F45" s="942">
        <v>483.10716000000002</v>
      </c>
      <c r="G45" s="72">
        <v>467.16322000000002</v>
      </c>
    </row>
    <row r="46" spans="2:7" x14ac:dyDescent="0.2">
      <c r="B46" s="2307"/>
      <c r="C46" s="930" t="s">
        <v>935</v>
      </c>
      <c r="D46" s="945">
        <v>21</v>
      </c>
      <c r="E46" s="944">
        <v>457.41188</v>
      </c>
      <c r="F46" s="942">
        <v>464.62799000000001</v>
      </c>
      <c r="G46" s="72">
        <v>445.37256000000002</v>
      </c>
    </row>
    <row r="47" spans="2:7" x14ac:dyDescent="0.2">
      <c r="B47" s="2307"/>
      <c r="C47" s="930" t="s">
        <v>151</v>
      </c>
      <c r="D47" s="945">
        <v>103</v>
      </c>
      <c r="E47" s="941">
        <v>426.20125000000002</v>
      </c>
      <c r="F47" s="942">
        <v>429.31945000000002</v>
      </c>
      <c r="G47" s="72">
        <v>416.44977</v>
      </c>
    </row>
    <row r="48" spans="2:7" x14ac:dyDescent="0.2">
      <c r="B48" s="2307" t="s">
        <v>166</v>
      </c>
      <c r="C48" s="930" t="s">
        <v>935</v>
      </c>
      <c r="D48" s="945">
        <v>21</v>
      </c>
      <c r="E48" s="944">
        <v>461.55817000000002</v>
      </c>
      <c r="F48" s="942">
        <v>467.74698999999998</v>
      </c>
      <c r="G48" s="72">
        <v>447.77471000000003</v>
      </c>
    </row>
    <row r="49" spans="2:7" x14ac:dyDescent="0.2">
      <c r="B49" s="2307"/>
      <c r="C49" s="930" t="s">
        <v>151</v>
      </c>
      <c r="D49" s="945">
        <v>77</v>
      </c>
      <c r="E49" s="941">
        <v>423.48261000000002</v>
      </c>
      <c r="F49" s="942">
        <v>425.87</v>
      </c>
      <c r="G49" s="72">
        <v>412.40199000000001</v>
      </c>
    </row>
    <row r="50" spans="2:7" x14ac:dyDescent="0.2">
      <c r="B50" s="2314"/>
      <c r="C50" s="930" t="s">
        <v>347</v>
      </c>
      <c r="D50" s="945">
        <v>103</v>
      </c>
      <c r="E50" s="941">
        <v>388.55963000000003</v>
      </c>
      <c r="F50" s="942">
        <v>384.94378999999998</v>
      </c>
      <c r="G50" s="72">
        <v>376.32614000000001</v>
      </c>
    </row>
    <row r="51" spans="2:7" x14ac:dyDescent="0.2">
      <c r="B51" s="2307" t="s">
        <v>167</v>
      </c>
      <c r="C51" s="930" t="s">
        <v>933</v>
      </c>
      <c r="D51" s="945">
        <v>113</v>
      </c>
      <c r="E51" s="941">
        <v>481.98171000000002</v>
      </c>
      <c r="F51" s="942">
        <v>493.05484999999999</v>
      </c>
      <c r="G51" s="72">
        <v>482.03863000000001</v>
      </c>
    </row>
    <row r="52" spans="2:7" x14ac:dyDescent="0.2">
      <c r="B52" s="2307"/>
      <c r="C52" s="930" t="s">
        <v>935</v>
      </c>
      <c r="D52" s="945">
        <v>21</v>
      </c>
      <c r="E52" s="944">
        <v>462.64107000000001</v>
      </c>
      <c r="F52" s="942">
        <v>468.18691999999999</v>
      </c>
      <c r="G52" s="72">
        <v>449.06929000000002</v>
      </c>
    </row>
    <row r="53" spans="2:7" x14ac:dyDescent="0.2">
      <c r="B53" s="2307"/>
      <c r="C53" s="930" t="s">
        <v>151</v>
      </c>
      <c r="D53" s="945">
        <v>113</v>
      </c>
      <c r="E53" s="941">
        <v>435.6481</v>
      </c>
      <c r="F53" s="942">
        <v>443.46499999999997</v>
      </c>
      <c r="G53" s="72">
        <v>427.84917999999999</v>
      </c>
    </row>
    <row r="54" spans="2:7" x14ac:dyDescent="0.2">
      <c r="B54" s="2307" t="s">
        <v>741</v>
      </c>
      <c r="C54" s="930" t="s">
        <v>151</v>
      </c>
      <c r="D54" s="945">
        <v>29</v>
      </c>
      <c r="E54" s="941">
        <v>325.20859999999999</v>
      </c>
      <c r="F54" s="942">
        <v>327.09937000000002</v>
      </c>
      <c r="G54" s="72">
        <v>327.87349</v>
      </c>
    </row>
    <row r="55" spans="2:7" x14ac:dyDescent="0.2">
      <c r="B55" s="2307"/>
      <c r="C55" s="930" t="s">
        <v>928</v>
      </c>
      <c r="D55" s="945">
        <v>34</v>
      </c>
      <c r="E55" s="941">
        <v>320.63945000000001</v>
      </c>
      <c r="F55" s="942">
        <v>323.90890999999999</v>
      </c>
      <c r="G55" s="72">
        <v>315.93114000000003</v>
      </c>
    </row>
    <row r="56" spans="2:7" x14ac:dyDescent="0.2">
      <c r="B56" s="2307" t="s">
        <v>65</v>
      </c>
      <c r="C56" s="929" t="s">
        <v>151</v>
      </c>
      <c r="D56" s="945">
        <v>1</v>
      </c>
      <c r="E56" s="941">
        <v>410.67917</v>
      </c>
      <c r="F56" s="942">
        <v>433.21184</v>
      </c>
      <c r="G56" s="72">
        <v>425.60190999999998</v>
      </c>
    </row>
    <row r="57" spans="2:7" x14ac:dyDescent="0.2">
      <c r="B57" s="2307"/>
      <c r="C57" s="930" t="s">
        <v>928</v>
      </c>
      <c r="D57" s="945">
        <v>1</v>
      </c>
      <c r="E57" s="944">
        <v>417.86295999999999</v>
      </c>
      <c r="F57" s="942">
        <v>423.24205999999998</v>
      </c>
      <c r="G57" s="72">
        <v>411.40521000000001</v>
      </c>
    </row>
    <row r="58" spans="2:7" x14ac:dyDescent="0.2">
      <c r="B58" s="2315" t="s">
        <v>742</v>
      </c>
      <c r="C58" s="2317" t="s">
        <v>151</v>
      </c>
      <c r="D58" s="2326">
        <v>19</v>
      </c>
      <c r="E58" s="2319">
        <v>326.75886000000003</v>
      </c>
      <c r="F58" s="2320">
        <v>325.30630000000002</v>
      </c>
      <c r="G58" s="2321">
        <v>327.87349</v>
      </c>
    </row>
    <row r="59" spans="2:7" ht="30.75" customHeight="1" x14ac:dyDescent="0.2">
      <c r="B59" s="2316"/>
      <c r="C59" s="2318"/>
      <c r="D59" s="2326"/>
      <c r="E59" s="2319"/>
      <c r="F59" s="2320"/>
      <c r="G59" s="2321"/>
    </row>
    <row r="60" spans="2:7" x14ac:dyDescent="0.2">
      <c r="B60" s="2322" t="s">
        <v>668</v>
      </c>
      <c r="C60" s="930" t="s">
        <v>151</v>
      </c>
      <c r="D60" s="945">
        <v>1</v>
      </c>
      <c r="E60" s="941">
        <v>414.99997000000002</v>
      </c>
      <c r="F60" s="942">
        <v>436.30417999999997</v>
      </c>
      <c r="G60" s="72">
        <v>392.44576000000001</v>
      </c>
    </row>
    <row r="61" spans="2:7" ht="41.25" customHeight="1" thickBot="1" x14ac:dyDescent="0.25">
      <c r="B61" s="2323"/>
      <c r="C61" s="926" t="s">
        <v>938</v>
      </c>
      <c r="D61" s="947">
        <v>1</v>
      </c>
      <c r="E61" s="948">
        <v>413.18727999999999</v>
      </c>
      <c r="F61" s="949">
        <v>362.05736000000002</v>
      </c>
      <c r="G61" s="2083" t="s">
        <v>1146</v>
      </c>
    </row>
    <row r="62" spans="2:7" ht="15.75" x14ac:dyDescent="0.2">
      <c r="B62" s="621"/>
      <c r="C62" s="622"/>
      <c r="D62" s="624"/>
      <c r="E62" s="138"/>
      <c r="F62" s="950"/>
      <c r="G62" s="951"/>
    </row>
    <row r="63" spans="2:7" ht="16.5" thickBot="1" x14ac:dyDescent="0.25">
      <c r="B63" s="621"/>
      <c r="C63" s="623"/>
      <c r="D63" s="624"/>
      <c r="E63" s="952"/>
      <c r="F63" s="953"/>
      <c r="G63" s="953"/>
    </row>
    <row r="64" spans="2:7" ht="15.75" x14ac:dyDescent="0.2">
      <c r="B64" s="2309" t="s">
        <v>146</v>
      </c>
      <c r="C64" s="2311" t="s">
        <v>147</v>
      </c>
      <c r="D64" s="933">
        <v>2015</v>
      </c>
      <c r="E64" s="932">
        <v>2013</v>
      </c>
      <c r="F64" s="932">
        <v>2014</v>
      </c>
      <c r="G64" s="932">
        <v>2015</v>
      </c>
    </row>
    <row r="65" spans="2:7" ht="32.25" thickBot="1" x14ac:dyDescent="0.25">
      <c r="B65" s="2324"/>
      <c r="C65" s="2325"/>
      <c r="D65" s="927" t="s">
        <v>148</v>
      </c>
      <c r="E65" s="954" t="s">
        <v>149</v>
      </c>
      <c r="F65" s="954" t="s">
        <v>149</v>
      </c>
      <c r="G65" s="954" t="s">
        <v>149</v>
      </c>
    </row>
    <row r="66" spans="2:7" x14ac:dyDescent="0.2">
      <c r="B66" s="2327" t="s">
        <v>322</v>
      </c>
      <c r="C66" s="931" t="s">
        <v>933</v>
      </c>
      <c r="D66" s="955">
        <v>62</v>
      </c>
      <c r="E66" s="956">
        <v>405.80966000000001</v>
      </c>
      <c r="F66" s="957">
        <v>398.78775000000002</v>
      </c>
      <c r="G66" s="958">
        <v>387.75245000000001</v>
      </c>
    </row>
    <row r="67" spans="2:7" x14ac:dyDescent="0.2">
      <c r="B67" s="2328"/>
      <c r="C67" s="930" t="s">
        <v>151</v>
      </c>
      <c r="D67" s="959">
        <v>67</v>
      </c>
      <c r="E67" s="960">
        <v>372.22469999999998</v>
      </c>
      <c r="F67" s="961">
        <v>364.20281999999997</v>
      </c>
      <c r="G67" s="962">
        <v>361.98529000000002</v>
      </c>
    </row>
    <row r="68" spans="2:7" x14ac:dyDescent="0.2">
      <c r="B68" s="2329"/>
      <c r="C68" s="848" t="s">
        <v>932</v>
      </c>
      <c r="D68" s="959">
        <v>62</v>
      </c>
      <c r="E68" s="963">
        <v>333.93545999999998</v>
      </c>
      <c r="F68" s="961">
        <v>326.81504000000001</v>
      </c>
      <c r="G68" s="962">
        <v>310.81088</v>
      </c>
    </row>
    <row r="69" spans="2:7" x14ac:dyDescent="0.2">
      <c r="B69" s="2322" t="s">
        <v>169</v>
      </c>
      <c r="C69" s="930" t="s">
        <v>933</v>
      </c>
      <c r="D69" s="959">
        <v>93</v>
      </c>
      <c r="E69" s="963">
        <v>514.56557999999995</v>
      </c>
      <c r="F69" s="961">
        <v>500.60048</v>
      </c>
      <c r="G69" s="962">
        <v>484.32123999999999</v>
      </c>
    </row>
    <row r="70" spans="2:7" x14ac:dyDescent="0.2">
      <c r="B70" s="2322"/>
      <c r="C70" s="930" t="s">
        <v>151</v>
      </c>
      <c r="D70" s="959">
        <v>113</v>
      </c>
      <c r="E70" s="960">
        <v>498.61586999999997</v>
      </c>
      <c r="F70" s="961">
        <v>483.10203000000001</v>
      </c>
      <c r="G70" s="962">
        <v>467.44441</v>
      </c>
    </row>
    <row r="71" spans="2:7" x14ac:dyDescent="0.2">
      <c r="B71" s="2330"/>
      <c r="C71" s="930" t="s">
        <v>937</v>
      </c>
      <c r="D71" s="959">
        <v>108</v>
      </c>
      <c r="E71" s="963">
        <v>484.15744000000001</v>
      </c>
      <c r="F71" s="961">
        <v>466.87437999999997</v>
      </c>
      <c r="G71" s="962">
        <v>451.86980999999997</v>
      </c>
    </row>
    <row r="72" spans="2:7" x14ac:dyDescent="0.2">
      <c r="B72" s="914" t="s">
        <v>169</v>
      </c>
      <c r="C72" s="930" t="s">
        <v>151</v>
      </c>
      <c r="D72" s="959">
        <v>24</v>
      </c>
      <c r="E72" s="963">
        <v>329.89474999999999</v>
      </c>
      <c r="F72" s="961">
        <v>348.91998000000001</v>
      </c>
      <c r="G72" s="962">
        <v>328.09838000000002</v>
      </c>
    </row>
    <row r="73" spans="2:7" x14ac:dyDescent="0.2">
      <c r="B73" s="964" t="s">
        <v>939</v>
      </c>
      <c r="C73" s="930" t="s">
        <v>940</v>
      </c>
      <c r="D73" s="959">
        <v>40</v>
      </c>
      <c r="E73" s="963">
        <v>215.05687</v>
      </c>
      <c r="F73" s="961">
        <v>211.47932</v>
      </c>
      <c r="G73" s="962">
        <v>198.25773000000001</v>
      </c>
    </row>
    <row r="74" spans="2:7" x14ac:dyDescent="0.2">
      <c r="B74" s="914" t="s">
        <v>169</v>
      </c>
      <c r="C74" s="2317" t="s">
        <v>151</v>
      </c>
      <c r="D74" s="2332">
        <v>1</v>
      </c>
      <c r="E74" s="2333">
        <v>491.02006999999998</v>
      </c>
      <c r="F74" s="2338">
        <v>455.69565999999998</v>
      </c>
      <c r="G74" s="2336">
        <v>460.47883000000002</v>
      </c>
    </row>
    <row r="75" spans="2:7" x14ac:dyDescent="0.2">
      <c r="B75" s="913" t="s">
        <v>471</v>
      </c>
      <c r="C75" s="2331"/>
      <c r="D75" s="2332"/>
      <c r="E75" s="2334"/>
      <c r="F75" s="2339"/>
      <c r="G75" s="2336"/>
    </row>
    <row r="76" spans="2:7" ht="22.5" x14ac:dyDescent="0.2">
      <c r="B76" s="2337" t="s">
        <v>751</v>
      </c>
      <c r="C76" s="930" t="s">
        <v>933</v>
      </c>
      <c r="D76" s="959">
        <v>21</v>
      </c>
      <c r="E76" s="965" t="s">
        <v>1146</v>
      </c>
      <c r="F76" s="961">
        <v>397.76161999999999</v>
      </c>
      <c r="G76" s="962">
        <v>409.92045999999999</v>
      </c>
    </row>
    <row r="77" spans="2:7" ht="22.5" x14ac:dyDescent="0.2">
      <c r="B77" s="2328"/>
      <c r="C77" s="930" t="s">
        <v>151</v>
      </c>
      <c r="D77" s="959">
        <v>21</v>
      </c>
      <c r="E77" s="965" t="s">
        <v>1146</v>
      </c>
      <c r="F77" s="961">
        <v>360.48442</v>
      </c>
      <c r="G77" s="962">
        <v>384.75004000000001</v>
      </c>
    </row>
    <row r="78" spans="2:7" ht="22.5" x14ac:dyDescent="0.2">
      <c r="B78" s="2328"/>
      <c r="C78" s="930" t="s">
        <v>932</v>
      </c>
      <c r="D78" s="959">
        <v>21</v>
      </c>
      <c r="E78" s="965" t="s">
        <v>1146</v>
      </c>
      <c r="F78" s="961">
        <v>315.29072000000002</v>
      </c>
      <c r="G78" s="962">
        <v>323.39812999999998</v>
      </c>
    </row>
    <row r="79" spans="2:7" ht="22.5" x14ac:dyDescent="0.2">
      <c r="B79" s="2328" t="s">
        <v>796</v>
      </c>
      <c r="C79" s="930" t="s">
        <v>933</v>
      </c>
      <c r="D79" s="959">
        <v>21</v>
      </c>
      <c r="E79" s="965" t="s">
        <v>1146</v>
      </c>
      <c r="F79" s="961">
        <v>451.51236</v>
      </c>
      <c r="G79" s="962">
        <v>438.07042000000001</v>
      </c>
    </row>
    <row r="80" spans="2:7" ht="22.5" x14ac:dyDescent="0.2">
      <c r="B80" s="2328"/>
      <c r="C80" s="930" t="s">
        <v>151</v>
      </c>
      <c r="D80" s="959">
        <v>21</v>
      </c>
      <c r="E80" s="965" t="s">
        <v>1146</v>
      </c>
      <c r="F80" s="961">
        <v>427.36473999999998</v>
      </c>
      <c r="G80" s="962">
        <v>418.49491</v>
      </c>
    </row>
    <row r="81" spans="2:7" ht="22.5" x14ac:dyDescent="0.2">
      <c r="B81" s="2328"/>
      <c r="C81" s="930" t="s">
        <v>936</v>
      </c>
      <c r="D81" s="959">
        <v>21</v>
      </c>
      <c r="E81" s="965" t="s">
        <v>1146</v>
      </c>
      <c r="F81" s="961">
        <v>405.91179</v>
      </c>
      <c r="G81" s="962">
        <v>398.82852000000003</v>
      </c>
    </row>
    <row r="82" spans="2:7" x14ac:dyDescent="0.2">
      <c r="B82" s="2328" t="s">
        <v>730</v>
      </c>
      <c r="C82" s="930" t="s">
        <v>933</v>
      </c>
      <c r="D82" s="959">
        <v>62</v>
      </c>
      <c r="E82" s="963">
        <v>445.33846999999997</v>
      </c>
      <c r="F82" s="961">
        <v>431.06659999999999</v>
      </c>
      <c r="G82" s="962">
        <v>412.90303</v>
      </c>
    </row>
    <row r="83" spans="2:7" x14ac:dyDescent="0.2">
      <c r="B83" s="2328"/>
      <c r="C83" s="930" t="s">
        <v>151</v>
      </c>
      <c r="D83" s="959">
        <v>57</v>
      </c>
      <c r="E83" s="960">
        <v>429.78262999999998</v>
      </c>
      <c r="F83" s="961">
        <v>412.60444999999999</v>
      </c>
      <c r="G83" s="962">
        <v>395.80513999999999</v>
      </c>
    </row>
    <row r="84" spans="2:7" x14ac:dyDescent="0.2">
      <c r="B84" s="2328"/>
      <c r="C84" s="930" t="s">
        <v>936</v>
      </c>
      <c r="D84" s="959">
        <v>82</v>
      </c>
      <c r="E84" s="960">
        <v>417.35458</v>
      </c>
      <c r="F84" s="961">
        <v>403.63317000000001</v>
      </c>
      <c r="G84" s="962">
        <v>384.12520000000001</v>
      </c>
    </row>
    <row r="85" spans="2:7" x14ac:dyDescent="0.2">
      <c r="B85" s="2328" t="s">
        <v>743</v>
      </c>
      <c r="C85" s="930" t="s">
        <v>933</v>
      </c>
      <c r="D85" s="959">
        <v>52</v>
      </c>
      <c r="E85" s="963">
        <v>379.20994000000002</v>
      </c>
      <c r="F85" s="961">
        <v>363.72453000000002</v>
      </c>
      <c r="G85" s="962">
        <v>364.66912000000002</v>
      </c>
    </row>
    <row r="86" spans="2:7" x14ac:dyDescent="0.2">
      <c r="B86" s="2328"/>
      <c r="C86" s="930" t="s">
        <v>151</v>
      </c>
      <c r="D86" s="959">
        <v>62</v>
      </c>
      <c r="E86" s="960">
        <v>319.55070000000001</v>
      </c>
      <c r="F86" s="961">
        <v>324.58620000000002</v>
      </c>
      <c r="G86" s="962">
        <v>333.84183999999999</v>
      </c>
    </row>
    <row r="87" spans="2:7" x14ac:dyDescent="0.2">
      <c r="B87" s="2328"/>
      <c r="C87" s="930" t="s">
        <v>932</v>
      </c>
      <c r="D87" s="959">
        <v>62</v>
      </c>
      <c r="E87" s="963">
        <v>293.52136999999999</v>
      </c>
      <c r="F87" s="961">
        <v>303.07997</v>
      </c>
      <c r="G87" s="962">
        <v>309.41212000000002</v>
      </c>
    </row>
    <row r="88" spans="2:7" ht="22.5" x14ac:dyDescent="0.2">
      <c r="B88" s="2328" t="s">
        <v>750</v>
      </c>
      <c r="C88" s="930" t="s">
        <v>933</v>
      </c>
      <c r="D88" s="959">
        <v>21</v>
      </c>
      <c r="E88" s="965" t="s">
        <v>1146</v>
      </c>
      <c r="F88" s="961">
        <v>349.46386999999999</v>
      </c>
      <c r="G88" s="962">
        <v>362.78422999999998</v>
      </c>
    </row>
    <row r="89" spans="2:7" ht="22.5" x14ac:dyDescent="0.2">
      <c r="B89" s="2328"/>
      <c r="C89" s="930" t="s">
        <v>151</v>
      </c>
      <c r="D89" s="959">
        <v>21</v>
      </c>
      <c r="E89" s="965" t="s">
        <v>1146</v>
      </c>
      <c r="F89" s="961">
        <v>304.25117999999998</v>
      </c>
      <c r="G89" s="962">
        <v>329.14458999999999</v>
      </c>
    </row>
    <row r="90" spans="2:7" ht="22.5" x14ac:dyDescent="0.2">
      <c r="B90" s="2328"/>
      <c r="C90" s="930" t="s">
        <v>932</v>
      </c>
      <c r="D90" s="959">
        <v>21</v>
      </c>
      <c r="E90" s="965" t="s">
        <v>1146</v>
      </c>
      <c r="F90" s="961">
        <v>258.87231000000003</v>
      </c>
      <c r="G90" s="962">
        <v>273.29500999999999</v>
      </c>
    </row>
    <row r="91" spans="2:7" x14ac:dyDescent="0.2">
      <c r="B91" s="2328" t="s">
        <v>168</v>
      </c>
      <c r="C91" s="930" t="s">
        <v>933</v>
      </c>
      <c r="D91" s="959">
        <v>52</v>
      </c>
      <c r="E91" s="963">
        <v>428.13103999999998</v>
      </c>
      <c r="F91" s="961">
        <v>434.70157999999998</v>
      </c>
      <c r="G91" s="962">
        <v>418.56290000000001</v>
      </c>
    </row>
    <row r="92" spans="2:7" x14ac:dyDescent="0.2">
      <c r="B92" s="2328"/>
      <c r="C92" s="930" t="s">
        <v>151</v>
      </c>
      <c r="D92" s="959">
        <v>57</v>
      </c>
      <c r="E92" s="960">
        <v>408.38047</v>
      </c>
      <c r="F92" s="961">
        <v>416.7133</v>
      </c>
      <c r="G92" s="962">
        <v>404.09183999999999</v>
      </c>
    </row>
    <row r="93" spans="2:7" ht="13.5" thickBot="1" x14ac:dyDescent="0.25">
      <c r="B93" s="2328"/>
      <c r="C93" s="926" t="s">
        <v>936</v>
      </c>
      <c r="D93" s="966">
        <v>67</v>
      </c>
      <c r="E93" s="967">
        <v>399.34877</v>
      </c>
      <c r="F93" s="968">
        <v>408.0865</v>
      </c>
      <c r="G93" s="916">
        <v>394.77017999999998</v>
      </c>
    </row>
    <row r="94" spans="2:7" x14ac:dyDescent="0.2">
      <c r="B94" s="2337" t="s">
        <v>327</v>
      </c>
      <c r="C94" s="969" t="s">
        <v>151</v>
      </c>
      <c r="D94" s="970">
        <v>77</v>
      </c>
      <c r="E94" s="971">
        <v>466.60800999999998</v>
      </c>
      <c r="F94" s="961">
        <v>473.34483</v>
      </c>
      <c r="G94" s="958">
        <v>460.18409000000003</v>
      </c>
    </row>
    <row r="95" spans="2:7" x14ac:dyDescent="0.2">
      <c r="B95" s="2328"/>
      <c r="C95" s="930" t="s">
        <v>928</v>
      </c>
      <c r="D95" s="959">
        <v>52</v>
      </c>
      <c r="E95" s="972">
        <v>431.09282999999999</v>
      </c>
      <c r="F95" s="961">
        <v>439.19423</v>
      </c>
      <c r="G95" s="973">
        <v>465.60482999999999</v>
      </c>
    </row>
    <row r="96" spans="2:7" x14ac:dyDescent="0.2">
      <c r="B96" s="2328" t="s">
        <v>170</v>
      </c>
      <c r="C96" s="930" t="s">
        <v>933</v>
      </c>
      <c r="D96" s="959">
        <v>62</v>
      </c>
      <c r="E96" s="963">
        <v>486.42430999999999</v>
      </c>
      <c r="F96" s="961">
        <v>498.06227999999999</v>
      </c>
      <c r="G96" s="962">
        <v>478.58087</v>
      </c>
    </row>
    <row r="97" spans="2:7" x14ac:dyDescent="0.2">
      <c r="B97" s="2328"/>
      <c r="C97" s="930" t="s">
        <v>928</v>
      </c>
      <c r="D97" s="959">
        <v>47</v>
      </c>
      <c r="E97" s="963">
        <v>456.21967999999998</v>
      </c>
      <c r="F97" s="961">
        <v>460.88234</v>
      </c>
      <c r="G97" s="962">
        <v>441.73820000000001</v>
      </c>
    </row>
    <row r="98" spans="2:7" x14ac:dyDescent="0.2">
      <c r="B98" s="2328"/>
      <c r="C98" s="930" t="s">
        <v>151</v>
      </c>
      <c r="D98" s="959">
        <v>175</v>
      </c>
      <c r="E98" s="960">
        <v>450.99063000000001</v>
      </c>
      <c r="F98" s="961">
        <v>457.60064999999997</v>
      </c>
      <c r="G98" s="962">
        <v>439.42721</v>
      </c>
    </row>
    <row r="99" spans="2:7" x14ac:dyDescent="0.2">
      <c r="B99" s="2328" t="s">
        <v>171</v>
      </c>
      <c r="C99" s="930" t="s">
        <v>933</v>
      </c>
      <c r="D99" s="959">
        <v>77</v>
      </c>
      <c r="E99" s="963">
        <v>510.82080000000002</v>
      </c>
      <c r="F99" s="961">
        <v>519.22798</v>
      </c>
      <c r="G99" s="962">
        <v>511.12376</v>
      </c>
    </row>
    <row r="100" spans="2:7" x14ac:dyDescent="0.2">
      <c r="B100" s="2328"/>
      <c r="C100" s="930" t="s">
        <v>151</v>
      </c>
      <c r="D100" s="959">
        <v>108</v>
      </c>
      <c r="E100" s="960">
        <v>484.08690000000001</v>
      </c>
      <c r="F100" s="961">
        <v>493.02028999999999</v>
      </c>
      <c r="G100" s="962">
        <v>482.56072999999998</v>
      </c>
    </row>
    <row r="101" spans="2:7" x14ac:dyDescent="0.2">
      <c r="B101" s="2328"/>
      <c r="C101" s="930" t="s">
        <v>928</v>
      </c>
      <c r="D101" s="959">
        <v>52</v>
      </c>
      <c r="E101" s="963">
        <v>481.74428999999998</v>
      </c>
      <c r="F101" s="961">
        <v>491.92718000000002</v>
      </c>
      <c r="G101" s="962">
        <v>477.85104999999999</v>
      </c>
    </row>
    <row r="102" spans="2:7" x14ac:dyDescent="0.2">
      <c r="B102" s="2328" t="s">
        <v>172</v>
      </c>
      <c r="C102" s="930" t="s">
        <v>933</v>
      </c>
      <c r="D102" s="959">
        <v>52</v>
      </c>
      <c r="E102" s="963">
        <v>461.29399000000001</v>
      </c>
      <c r="F102" s="961">
        <v>473.10631000000001</v>
      </c>
      <c r="G102" s="962">
        <v>456.49543999999997</v>
      </c>
    </row>
    <row r="103" spans="2:7" x14ac:dyDescent="0.2">
      <c r="B103" s="2328"/>
      <c r="C103" s="930" t="s">
        <v>151</v>
      </c>
      <c r="D103" s="959">
        <v>103</v>
      </c>
      <c r="E103" s="960">
        <v>419.98469999999998</v>
      </c>
      <c r="F103" s="961">
        <v>427.59735000000001</v>
      </c>
      <c r="G103" s="962">
        <v>412.11183</v>
      </c>
    </row>
    <row r="104" spans="2:7" x14ac:dyDescent="0.2">
      <c r="B104" s="2328"/>
      <c r="C104" s="930" t="s">
        <v>934</v>
      </c>
      <c r="D104" s="959">
        <v>52</v>
      </c>
      <c r="E104" s="963">
        <v>415.31099</v>
      </c>
      <c r="F104" s="961">
        <v>420.02154000000002</v>
      </c>
      <c r="G104" s="962">
        <v>404.27677999999997</v>
      </c>
    </row>
    <row r="105" spans="2:7" x14ac:dyDescent="0.2">
      <c r="B105" s="2328" t="s">
        <v>229</v>
      </c>
      <c r="C105" s="930" t="s">
        <v>933</v>
      </c>
      <c r="D105" s="959">
        <v>77</v>
      </c>
      <c r="E105" s="963">
        <v>533.39954999999998</v>
      </c>
      <c r="F105" s="961">
        <v>531.70048999999995</v>
      </c>
      <c r="G105" s="962">
        <v>524.34819000000005</v>
      </c>
    </row>
    <row r="106" spans="2:7" x14ac:dyDescent="0.2">
      <c r="B106" s="2328"/>
      <c r="C106" s="930" t="s">
        <v>151</v>
      </c>
      <c r="D106" s="959">
        <v>200</v>
      </c>
      <c r="E106" s="960">
        <v>500.94925000000001</v>
      </c>
      <c r="F106" s="961">
        <v>507.87862000000001</v>
      </c>
      <c r="G106" s="962">
        <v>494.89350999999999</v>
      </c>
    </row>
    <row r="107" spans="2:7" x14ac:dyDescent="0.2">
      <c r="B107" s="2328"/>
      <c r="C107" s="930" t="s">
        <v>937</v>
      </c>
      <c r="D107" s="959">
        <v>108</v>
      </c>
      <c r="E107" s="963">
        <v>439.23779000000002</v>
      </c>
      <c r="F107" s="961">
        <v>448.19850000000002</v>
      </c>
      <c r="G107" s="962">
        <v>427.31927999999999</v>
      </c>
    </row>
    <row r="108" spans="2:7" x14ac:dyDescent="0.2">
      <c r="B108" s="2328" t="s">
        <v>173</v>
      </c>
      <c r="C108" s="930" t="s">
        <v>151</v>
      </c>
      <c r="D108" s="959">
        <v>57</v>
      </c>
      <c r="E108" s="960">
        <v>401.36167999999998</v>
      </c>
      <c r="F108" s="961">
        <v>406.65859</v>
      </c>
      <c r="G108" s="962">
        <v>386.30995999999999</v>
      </c>
    </row>
    <row r="109" spans="2:7" x14ac:dyDescent="0.2">
      <c r="B109" s="2328"/>
      <c r="C109" s="930" t="s">
        <v>928</v>
      </c>
      <c r="D109" s="959">
        <v>36</v>
      </c>
      <c r="E109" s="963">
        <v>386.67669000000001</v>
      </c>
      <c r="F109" s="961">
        <v>388.81959000000001</v>
      </c>
      <c r="G109" s="962">
        <v>375.10631000000001</v>
      </c>
    </row>
    <row r="110" spans="2:7" ht="22.5" x14ac:dyDescent="0.2">
      <c r="B110" s="2328"/>
      <c r="C110" s="930" t="s">
        <v>937</v>
      </c>
      <c r="D110" s="959">
        <v>26</v>
      </c>
      <c r="E110" s="965" t="s">
        <v>1146</v>
      </c>
      <c r="F110" s="961">
        <v>355.45679999999999</v>
      </c>
      <c r="G110" s="962">
        <v>338.12918000000002</v>
      </c>
    </row>
    <row r="111" spans="2:7" x14ac:dyDescent="0.2">
      <c r="B111" s="2328" t="s">
        <v>174</v>
      </c>
      <c r="C111" s="930" t="s">
        <v>151</v>
      </c>
      <c r="D111" s="959">
        <v>77</v>
      </c>
      <c r="E111" s="960">
        <v>410.40568000000002</v>
      </c>
      <c r="F111" s="961">
        <v>413.76377000000002</v>
      </c>
      <c r="G111" s="962">
        <v>397.52683000000002</v>
      </c>
    </row>
    <row r="112" spans="2:7" x14ac:dyDescent="0.2">
      <c r="B112" s="2328"/>
      <c r="C112" s="930" t="s">
        <v>934</v>
      </c>
      <c r="D112" s="959">
        <v>52</v>
      </c>
      <c r="E112" s="963">
        <v>400.94986</v>
      </c>
      <c r="F112" s="961">
        <v>403.58715000000001</v>
      </c>
      <c r="G112" s="962">
        <v>389.07296000000002</v>
      </c>
    </row>
    <row r="113" spans="2:7" x14ac:dyDescent="0.2">
      <c r="B113" s="2328"/>
      <c r="C113" s="930" t="s">
        <v>930</v>
      </c>
      <c r="D113" s="959">
        <v>47</v>
      </c>
      <c r="E113" s="963">
        <v>376.20665000000002</v>
      </c>
      <c r="F113" s="961">
        <v>374.51877999999999</v>
      </c>
      <c r="G113" s="962">
        <v>356.80273</v>
      </c>
    </row>
    <row r="114" spans="2:7" x14ac:dyDescent="0.2">
      <c r="B114" s="2328" t="s">
        <v>175</v>
      </c>
      <c r="C114" s="930" t="s">
        <v>151</v>
      </c>
      <c r="D114" s="959">
        <v>52</v>
      </c>
      <c r="E114" s="960">
        <v>364.59877999999998</v>
      </c>
      <c r="F114" s="961">
        <v>372.47498999999999</v>
      </c>
      <c r="G114" s="962">
        <v>364.13826999999998</v>
      </c>
    </row>
    <row r="115" spans="2:7" x14ac:dyDescent="0.2">
      <c r="B115" s="2328"/>
      <c r="C115" s="930" t="s">
        <v>941</v>
      </c>
      <c r="D115" s="959">
        <v>26</v>
      </c>
      <c r="E115" s="963">
        <v>325.78474</v>
      </c>
      <c r="F115" s="961">
        <v>334.05986000000001</v>
      </c>
      <c r="G115" s="962">
        <v>328.04649999999998</v>
      </c>
    </row>
    <row r="116" spans="2:7" x14ac:dyDescent="0.2">
      <c r="B116" s="2328"/>
      <c r="C116" s="930" t="s">
        <v>936</v>
      </c>
      <c r="D116" s="959">
        <v>52</v>
      </c>
      <c r="E116" s="963">
        <v>260.36892</v>
      </c>
      <c r="F116" s="961">
        <v>262.67387000000002</v>
      </c>
      <c r="G116" s="962">
        <v>269.15683000000001</v>
      </c>
    </row>
    <row r="117" spans="2:7" x14ac:dyDescent="0.2">
      <c r="B117" s="2328" t="s">
        <v>176</v>
      </c>
      <c r="C117" s="930" t="s">
        <v>933</v>
      </c>
      <c r="D117" s="959">
        <v>62</v>
      </c>
      <c r="E117" s="963">
        <v>521.94457999999997</v>
      </c>
      <c r="F117" s="961">
        <v>526.08225000000004</v>
      </c>
      <c r="G117" s="962">
        <v>515.96929</v>
      </c>
    </row>
    <row r="118" spans="2:7" x14ac:dyDescent="0.2">
      <c r="B118" s="2328"/>
      <c r="C118" s="930" t="s">
        <v>928</v>
      </c>
      <c r="D118" s="959">
        <v>41</v>
      </c>
      <c r="E118" s="963">
        <v>491.98898000000003</v>
      </c>
      <c r="F118" s="961">
        <v>499.26076999999998</v>
      </c>
      <c r="G118" s="962">
        <v>479.84930000000003</v>
      </c>
    </row>
    <row r="119" spans="2:7" x14ac:dyDescent="0.2">
      <c r="B119" s="2328"/>
      <c r="C119" s="930" t="s">
        <v>151</v>
      </c>
      <c r="D119" s="959">
        <v>88</v>
      </c>
      <c r="E119" s="960">
        <v>485.77614999999997</v>
      </c>
      <c r="F119" s="961">
        <v>488.93024000000003</v>
      </c>
      <c r="G119" s="962">
        <v>474.12245000000001</v>
      </c>
    </row>
    <row r="120" spans="2:7" x14ac:dyDescent="0.2">
      <c r="B120" s="2328" t="s">
        <v>178</v>
      </c>
      <c r="C120" s="930" t="s">
        <v>933</v>
      </c>
      <c r="D120" s="959">
        <v>62</v>
      </c>
      <c r="E120" s="963">
        <v>509.12056000000001</v>
      </c>
      <c r="F120" s="961">
        <v>515.19320000000005</v>
      </c>
      <c r="G120" s="962">
        <v>504.20994000000002</v>
      </c>
    </row>
    <row r="121" spans="2:7" x14ac:dyDescent="0.2">
      <c r="B121" s="2328"/>
      <c r="C121" s="930" t="s">
        <v>151</v>
      </c>
      <c r="D121" s="959">
        <v>195</v>
      </c>
      <c r="E121" s="963">
        <v>472.65026999999998</v>
      </c>
      <c r="F121" s="961">
        <v>481.13342</v>
      </c>
      <c r="G121" s="962">
        <v>468.13445999999999</v>
      </c>
    </row>
    <row r="122" spans="2:7" x14ac:dyDescent="0.2">
      <c r="B122" s="2328"/>
      <c r="C122" s="930" t="s">
        <v>934</v>
      </c>
      <c r="D122" s="959">
        <v>211</v>
      </c>
      <c r="E122" s="960">
        <v>455.10007999999999</v>
      </c>
      <c r="F122" s="961">
        <v>462.20414</v>
      </c>
      <c r="G122" s="962">
        <v>444.84481</v>
      </c>
    </row>
    <row r="123" spans="2:7" x14ac:dyDescent="0.2">
      <c r="B123" s="2328" t="s">
        <v>179</v>
      </c>
      <c r="C123" s="930" t="s">
        <v>151</v>
      </c>
      <c r="D123" s="959">
        <v>72</v>
      </c>
      <c r="E123" s="963">
        <v>429.97825999999998</v>
      </c>
      <c r="F123" s="961">
        <v>437.43369999999999</v>
      </c>
      <c r="G123" s="962">
        <v>425.56078000000002</v>
      </c>
    </row>
    <row r="124" spans="2:7" x14ac:dyDescent="0.2">
      <c r="B124" s="2328"/>
      <c r="C124" s="930" t="s">
        <v>928</v>
      </c>
      <c r="D124" s="959">
        <v>51</v>
      </c>
      <c r="E124" s="963">
        <v>411.58582999999999</v>
      </c>
      <c r="F124" s="961">
        <v>418.27987000000002</v>
      </c>
      <c r="G124" s="962">
        <v>400.83985999999999</v>
      </c>
    </row>
    <row r="125" spans="2:7" x14ac:dyDescent="0.2">
      <c r="B125" s="2328"/>
      <c r="C125" s="930" t="s">
        <v>929</v>
      </c>
      <c r="D125" s="959">
        <v>41</v>
      </c>
      <c r="E125" s="960">
        <v>353.67223999999999</v>
      </c>
      <c r="F125" s="961">
        <v>378.49878999999999</v>
      </c>
      <c r="G125" s="962">
        <v>371.93115</v>
      </c>
    </row>
    <row r="126" spans="2:7" x14ac:dyDescent="0.2">
      <c r="B126" s="2328" t="s">
        <v>180</v>
      </c>
      <c r="C126" s="930" t="s">
        <v>151</v>
      </c>
      <c r="D126" s="924">
        <v>52</v>
      </c>
      <c r="E126" s="960">
        <v>356.38373000000001</v>
      </c>
      <c r="F126" s="961">
        <v>357.80108000000001</v>
      </c>
      <c r="G126" s="962">
        <v>352.40039000000002</v>
      </c>
    </row>
    <row r="127" spans="2:7" x14ac:dyDescent="0.2">
      <c r="B127" s="2328"/>
      <c r="C127" s="930" t="s">
        <v>941</v>
      </c>
      <c r="D127" s="924">
        <v>41</v>
      </c>
      <c r="E127" s="963">
        <v>329.60655000000003</v>
      </c>
      <c r="F127" s="961">
        <v>328.41955000000002</v>
      </c>
      <c r="G127" s="962">
        <v>325.22919000000002</v>
      </c>
    </row>
    <row r="128" spans="2:7" x14ac:dyDescent="0.2">
      <c r="B128" s="2328"/>
      <c r="C128" s="930" t="s">
        <v>937</v>
      </c>
      <c r="D128" s="924">
        <v>62</v>
      </c>
      <c r="E128" s="963">
        <v>269.98113999999998</v>
      </c>
      <c r="F128" s="961">
        <v>268.54406</v>
      </c>
      <c r="G128" s="962">
        <v>274.47388999999998</v>
      </c>
    </row>
    <row r="129" spans="2:7" x14ac:dyDescent="0.2">
      <c r="B129" s="2340" t="s">
        <v>242</v>
      </c>
      <c r="C129" s="930" t="s">
        <v>151</v>
      </c>
      <c r="D129" s="924">
        <v>47</v>
      </c>
      <c r="E129" s="960">
        <v>421.26826</v>
      </c>
      <c r="F129" s="961">
        <v>426.09357</v>
      </c>
      <c r="G129" s="962">
        <v>409.42743999999999</v>
      </c>
    </row>
    <row r="130" spans="2:7" x14ac:dyDescent="0.2">
      <c r="B130" s="2341"/>
      <c r="C130" s="930" t="s">
        <v>928</v>
      </c>
      <c r="D130" s="924">
        <v>52</v>
      </c>
      <c r="E130" s="963">
        <v>399.86277999999999</v>
      </c>
      <c r="F130" s="961">
        <v>398.80439999999999</v>
      </c>
      <c r="G130" s="962">
        <v>381.32902999999999</v>
      </c>
    </row>
    <row r="131" spans="2:7" ht="13.5" thickBot="1" x14ac:dyDescent="0.25">
      <c r="B131" s="2342"/>
      <c r="C131" s="926" t="s">
        <v>588</v>
      </c>
      <c r="D131" s="925">
        <v>41</v>
      </c>
      <c r="E131" s="967">
        <v>294.11362000000003</v>
      </c>
      <c r="F131" s="968">
        <v>289.19484999999997</v>
      </c>
      <c r="G131" s="974">
        <v>245.31101000000001</v>
      </c>
    </row>
    <row r="132" spans="2:7" x14ac:dyDescent="0.2">
      <c r="B132" s="2343"/>
      <c r="C132" s="2344"/>
      <c r="D132" s="975"/>
      <c r="E132" s="317"/>
      <c r="F132" s="976"/>
      <c r="G132" s="977"/>
    </row>
    <row r="133" spans="2:7" ht="15.75" x14ac:dyDescent="0.2">
      <c r="B133" s="621"/>
      <c r="C133" s="622"/>
      <c r="D133" s="624"/>
      <c r="E133" s="978"/>
      <c r="F133" s="979"/>
      <c r="G133" s="980"/>
    </row>
    <row r="134" spans="2:7" x14ac:dyDescent="0.2">
      <c r="B134" s="88"/>
      <c r="C134" s="89"/>
      <c r="D134" s="627"/>
      <c r="E134" s="138"/>
      <c r="F134" s="950"/>
      <c r="G134" s="951"/>
    </row>
    <row r="135" spans="2:7" ht="15.75" x14ac:dyDescent="0.25">
      <c r="C135" s="2335"/>
      <c r="D135" s="2335"/>
      <c r="E135"/>
      <c r="F135" s="981"/>
    </row>
    <row r="147" spans="2:16" ht="15.75" x14ac:dyDescent="0.2">
      <c r="B147" s="621" t="s">
        <v>942</v>
      </c>
      <c r="C147" s="619"/>
      <c r="D147" s="625"/>
      <c r="E147" s="625"/>
      <c r="F147" s="982"/>
      <c r="G147" s="626"/>
      <c r="H147" s="626"/>
      <c r="I147" s="626"/>
      <c r="J147" s="620"/>
      <c r="K147" s="137"/>
      <c r="L147" s="137"/>
      <c r="M147" s="137"/>
      <c r="N147" s="137"/>
      <c r="O147" s="137"/>
      <c r="P147" s="137"/>
    </row>
    <row r="148" spans="2:16" x14ac:dyDescent="0.2">
      <c r="E148"/>
    </row>
    <row r="149" spans="2:16" x14ac:dyDescent="0.2">
      <c r="B149" s="88"/>
      <c r="C149" s="89"/>
      <c r="D149" s="627"/>
      <c r="E149" s="138"/>
      <c r="F149" s="950"/>
      <c r="G149" s="951"/>
    </row>
    <row r="150" spans="2:16" x14ac:dyDescent="0.2">
      <c r="B150" s="88"/>
      <c r="C150" s="89"/>
      <c r="D150" s="627"/>
      <c r="E150" s="138"/>
      <c r="F150" s="950"/>
      <c r="G150" s="951"/>
    </row>
    <row r="151" spans="2:16" x14ac:dyDescent="0.2">
      <c r="B151" s="88"/>
      <c r="C151" s="89"/>
      <c r="D151" s="627"/>
      <c r="E151" s="138"/>
      <c r="F151" s="950"/>
      <c r="G151" s="951"/>
    </row>
    <row r="152" spans="2:16" x14ac:dyDescent="0.2">
      <c r="B152" s="88"/>
      <c r="C152" s="89"/>
      <c r="D152" s="627"/>
      <c r="E152" s="138"/>
      <c r="F152" s="950"/>
      <c r="G152" s="951"/>
    </row>
    <row r="153" spans="2:16" x14ac:dyDescent="0.2">
      <c r="B153" s="88"/>
      <c r="C153" s="89"/>
      <c r="D153" s="627"/>
      <c r="E153" s="138"/>
      <c r="F153" s="950"/>
      <c r="G153" s="951"/>
    </row>
    <row r="154" spans="2:16" x14ac:dyDescent="0.2">
      <c r="B154" s="88"/>
      <c r="C154" s="89"/>
      <c r="D154" s="627"/>
      <c r="E154" s="138"/>
      <c r="F154" s="950"/>
      <c r="G154" s="951"/>
    </row>
    <row r="155" spans="2:16" x14ac:dyDescent="0.2">
      <c r="B155" s="88"/>
      <c r="C155" s="89"/>
      <c r="D155" s="627"/>
      <c r="E155" s="138"/>
      <c r="F155" s="950"/>
      <c r="G155" s="951"/>
    </row>
    <row r="156" spans="2:16" x14ac:dyDescent="0.2">
      <c r="B156" s="88"/>
      <c r="C156" s="89"/>
      <c r="D156" s="627"/>
      <c r="E156" s="138"/>
      <c r="F156" s="950"/>
      <c r="G156" s="951"/>
    </row>
    <row r="157" spans="2:16" x14ac:dyDescent="0.2">
      <c r="B157" s="88"/>
      <c r="C157" s="89"/>
      <c r="D157" s="627"/>
      <c r="E157" s="138"/>
      <c r="F157" s="950"/>
      <c r="G157" s="951"/>
    </row>
    <row r="158" spans="2:16" x14ac:dyDescent="0.2">
      <c r="B158" s="88"/>
      <c r="C158" s="89"/>
      <c r="D158" s="627"/>
      <c r="E158" s="138"/>
      <c r="F158" s="950"/>
      <c r="G158" s="951"/>
    </row>
    <row r="159" spans="2:16" x14ac:dyDescent="0.2">
      <c r="B159" s="88"/>
      <c r="C159" s="89"/>
      <c r="D159" s="627"/>
      <c r="E159" s="138"/>
      <c r="F159" s="950"/>
      <c r="G159" s="951"/>
    </row>
    <row r="160" spans="2:16" x14ac:dyDescent="0.2">
      <c r="B160" s="88"/>
      <c r="C160" s="89"/>
      <c r="D160" s="627"/>
      <c r="E160" s="138"/>
      <c r="F160" s="950"/>
      <c r="G160" s="951"/>
    </row>
    <row r="161" spans="2:7" x14ac:dyDescent="0.2">
      <c r="B161" s="88"/>
      <c r="C161" s="89"/>
      <c r="D161" s="627"/>
      <c r="E161" s="138"/>
      <c r="F161" s="950"/>
      <c r="G161" s="951"/>
    </row>
    <row r="162" spans="2:7" x14ac:dyDescent="0.2">
      <c r="B162" s="88"/>
      <c r="C162" s="89"/>
      <c r="D162" s="627"/>
      <c r="E162" s="138"/>
      <c r="F162" s="950"/>
      <c r="G162" s="951"/>
    </row>
    <row r="163" spans="2:7" x14ac:dyDescent="0.2">
      <c r="B163" s="88"/>
      <c r="C163" s="89"/>
      <c r="D163" s="627"/>
      <c r="E163" s="138"/>
      <c r="F163" s="950"/>
      <c r="G163" s="951"/>
    </row>
    <row r="164" spans="2:7" x14ac:dyDescent="0.2">
      <c r="B164" s="88"/>
      <c r="C164" s="89"/>
      <c r="D164" s="627"/>
      <c r="E164" s="138"/>
      <c r="F164" s="950"/>
      <c r="G164" s="951"/>
    </row>
    <row r="165" spans="2:7" x14ac:dyDescent="0.2">
      <c r="B165" s="88"/>
      <c r="C165" s="89"/>
      <c r="D165" s="627"/>
      <c r="E165" s="138"/>
      <c r="F165" s="950"/>
      <c r="G165" s="951"/>
    </row>
    <row r="166" spans="2:7" x14ac:dyDescent="0.2">
      <c r="B166" s="88"/>
      <c r="C166" s="89"/>
      <c r="D166" s="627"/>
      <c r="E166" s="138"/>
      <c r="F166" s="950"/>
      <c r="G166" s="951"/>
    </row>
    <row r="167" spans="2:7" x14ac:dyDescent="0.2">
      <c r="B167" s="88"/>
      <c r="C167" s="89"/>
      <c r="D167" s="627"/>
      <c r="E167" s="138"/>
      <c r="F167" s="950"/>
      <c r="G167" s="951"/>
    </row>
    <row r="168" spans="2:7" x14ac:dyDescent="0.2">
      <c r="B168" s="88"/>
      <c r="C168" s="89"/>
      <c r="D168" s="627"/>
      <c r="E168" s="138"/>
      <c r="F168" s="950"/>
      <c r="G168" s="951"/>
    </row>
    <row r="169" spans="2:7" x14ac:dyDescent="0.2">
      <c r="B169" s="88"/>
      <c r="C169" s="89"/>
      <c r="D169" s="627"/>
      <c r="E169" s="138"/>
      <c r="F169" s="950"/>
      <c r="G169" s="951"/>
    </row>
    <row r="170" spans="2:7" x14ac:dyDescent="0.2">
      <c r="B170" s="88"/>
      <c r="C170" s="89"/>
      <c r="D170" s="627"/>
      <c r="E170" s="138"/>
      <c r="F170" s="950"/>
      <c r="G170" s="951"/>
    </row>
    <row r="171" spans="2:7" x14ac:dyDescent="0.2">
      <c r="B171" s="88"/>
      <c r="C171" s="89"/>
      <c r="D171" s="627"/>
      <c r="E171" s="138"/>
      <c r="F171" s="950"/>
      <c r="G171" s="951"/>
    </row>
    <row r="172" spans="2:7" x14ac:dyDescent="0.2">
      <c r="B172" s="88"/>
      <c r="C172" s="89"/>
      <c r="D172" s="627"/>
      <c r="E172" s="138"/>
      <c r="F172" s="950"/>
      <c r="G172" s="951"/>
    </row>
    <row r="173" spans="2:7" x14ac:dyDescent="0.2">
      <c r="B173" s="88"/>
      <c r="C173" s="89"/>
      <c r="D173" s="627"/>
      <c r="E173" s="138"/>
      <c r="F173" s="950"/>
      <c r="G173" s="951"/>
    </row>
    <row r="174" spans="2:7" x14ac:dyDescent="0.2">
      <c r="B174" s="88"/>
      <c r="C174" s="89"/>
      <c r="D174" s="627"/>
      <c r="E174" s="138"/>
      <c r="F174" s="950"/>
      <c r="G174" s="951"/>
    </row>
    <row r="175" spans="2:7" x14ac:dyDescent="0.2">
      <c r="B175" s="88"/>
      <c r="C175" s="89"/>
      <c r="D175" s="627"/>
      <c r="E175" s="138"/>
      <c r="F175" s="950"/>
      <c r="G175" s="951"/>
    </row>
    <row r="176" spans="2:7" x14ac:dyDescent="0.2">
      <c r="B176" s="88"/>
      <c r="C176" s="89"/>
      <c r="D176" s="627"/>
      <c r="E176" s="138"/>
      <c r="F176" s="950"/>
      <c r="G176" s="951"/>
    </row>
    <row r="177" spans="2:7" x14ac:dyDescent="0.2">
      <c r="B177" s="88"/>
      <c r="C177" s="89"/>
      <c r="D177" s="627"/>
      <c r="E177" s="138"/>
      <c r="F177" s="950"/>
      <c r="G177" s="951"/>
    </row>
    <row r="178" spans="2:7" x14ac:dyDescent="0.2">
      <c r="B178" s="88"/>
      <c r="C178" s="89"/>
      <c r="D178" s="627"/>
      <c r="E178" s="138"/>
      <c r="F178" s="950"/>
      <c r="G178" s="951"/>
    </row>
    <row r="179" spans="2:7" x14ac:dyDescent="0.2">
      <c r="B179" s="88"/>
      <c r="C179" s="89"/>
      <c r="D179" s="627"/>
      <c r="E179" s="138"/>
      <c r="F179" s="950"/>
      <c r="G179" s="951"/>
    </row>
    <row r="180" spans="2:7" x14ac:dyDescent="0.2">
      <c r="B180" s="88"/>
      <c r="C180" s="89"/>
      <c r="D180" s="627"/>
      <c r="E180" s="138"/>
      <c r="F180" s="950"/>
      <c r="G180" s="951"/>
    </row>
    <row r="181" spans="2:7" x14ac:dyDescent="0.2">
      <c r="B181" s="88"/>
      <c r="C181" s="89"/>
      <c r="D181" s="627"/>
      <c r="E181" s="138"/>
      <c r="F181" s="950"/>
      <c r="G181" s="951"/>
    </row>
    <row r="182" spans="2:7" x14ac:dyDescent="0.2">
      <c r="B182" s="88"/>
      <c r="C182" s="89"/>
      <c r="D182" s="627"/>
      <c r="E182" s="138"/>
      <c r="F182" s="950"/>
      <c r="G182" s="951"/>
    </row>
    <row r="183" spans="2:7" x14ac:dyDescent="0.2">
      <c r="B183" s="88"/>
      <c r="C183" s="89"/>
      <c r="D183" s="627"/>
      <c r="E183" s="138"/>
      <c r="F183" s="950"/>
      <c r="G183" s="951"/>
    </row>
    <row r="184" spans="2:7" x14ac:dyDescent="0.2">
      <c r="B184" s="88"/>
      <c r="C184" s="89"/>
      <c r="D184" s="627"/>
      <c r="E184" s="138"/>
      <c r="F184" s="950"/>
      <c r="G184" s="951"/>
    </row>
    <row r="185" spans="2:7" x14ac:dyDescent="0.2">
      <c r="B185" s="88"/>
      <c r="C185" s="89"/>
      <c r="D185" s="627"/>
      <c r="E185" s="138"/>
      <c r="F185" s="950"/>
      <c r="G185" s="951"/>
    </row>
    <row r="186" spans="2:7" x14ac:dyDescent="0.2">
      <c r="B186" s="88"/>
      <c r="C186" s="89"/>
      <c r="D186" s="627"/>
      <c r="E186" s="138"/>
      <c r="F186" s="950"/>
      <c r="G186" s="951"/>
    </row>
    <row r="187" spans="2:7" x14ac:dyDescent="0.2">
      <c r="B187" s="88"/>
      <c r="C187" s="89"/>
      <c r="D187" s="627"/>
      <c r="E187" s="138"/>
      <c r="F187" s="950"/>
      <c r="G187" s="951"/>
    </row>
    <row r="188" spans="2:7" x14ac:dyDescent="0.2">
      <c r="B188" s="88"/>
      <c r="C188" s="89"/>
      <c r="D188" s="627"/>
      <c r="E188" s="138"/>
      <c r="F188" s="950"/>
      <c r="G188" s="951"/>
    </row>
    <row r="189" spans="2:7" x14ac:dyDescent="0.2">
      <c r="B189" s="88"/>
      <c r="C189" s="89"/>
      <c r="D189" s="627"/>
      <c r="E189" s="138"/>
      <c r="F189" s="950"/>
      <c r="G189" s="951"/>
    </row>
    <row r="190" spans="2:7" x14ac:dyDescent="0.2">
      <c r="B190" s="88"/>
      <c r="C190" s="89"/>
      <c r="D190" s="627"/>
      <c r="E190" s="138"/>
      <c r="F190" s="950"/>
      <c r="G190" s="951"/>
    </row>
    <row r="191" spans="2:7" x14ac:dyDescent="0.2">
      <c r="B191" s="88"/>
      <c r="C191" s="89"/>
      <c r="D191" s="627"/>
      <c r="E191" s="138"/>
      <c r="F191" s="950"/>
      <c r="G191" s="951"/>
    </row>
    <row r="192" spans="2:7" x14ac:dyDescent="0.2">
      <c r="B192" s="88"/>
      <c r="C192" s="89"/>
      <c r="D192" s="627"/>
      <c r="E192" s="138"/>
      <c r="F192" s="950"/>
      <c r="G192" s="951"/>
    </row>
    <row r="193" spans="2:7" x14ac:dyDescent="0.2">
      <c r="B193" s="88"/>
      <c r="C193" s="89"/>
      <c r="D193" s="627"/>
      <c r="E193" s="138"/>
      <c r="F193" s="950"/>
      <c r="G193" s="951"/>
    </row>
    <row r="194" spans="2:7" x14ac:dyDescent="0.2">
      <c r="B194" s="88"/>
      <c r="C194" s="89"/>
      <c r="D194" s="627"/>
      <c r="E194" s="138"/>
      <c r="F194" s="950"/>
      <c r="G194" s="951"/>
    </row>
    <row r="195" spans="2:7" x14ac:dyDescent="0.2">
      <c r="B195" s="88"/>
      <c r="C195" s="89"/>
      <c r="D195" s="627"/>
      <c r="E195" s="138"/>
      <c r="F195" s="950"/>
      <c r="G195" s="951"/>
    </row>
    <row r="196" spans="2:7" x14ac:dyDescent="0.2">
      <c r="B196" s="88"/>
      <c r="C196" s="89"/>
      <c r="D196" s="627"/>
      <c r="E196" s="138"/>
      <c r="F196" s="950"/>
      <c r="G196" s="951"/>
    </row>
    <row r="197" spans="2:7" x14ac:dyDescent="0.2">
      <c r="B197" s="88"/>
      <c r="C197" s="89"/>
      <c r="D197" s="627"/>
      <c r="E197" s="138"/>
      <c r="F197" s="950"/>
      <c r="G197" s="951"/>
    </row>
    <row r="198" spans="2:7" x14ac:dyDescent="0.2">
      <c r="B198" s="88"/>
      <c r="C198" s="89"/>
      <c r="D198" s="627"/>
      <c r="E198" s="138"/>
      <c r="F198" s="950"/>
      <c r="G198" s="951"/>
    </row>
    <row r="199" spans="2:7" x14ac:dyDescent="0.2">
      <c r="B199" s="88"/>
      <c r="C199" s="89"/>
      <c r="D199" s="627"/>
      <c r="E199" s="138"/>
      <c r="F199" s="950"/>
      <c r="G199" s="951"/>
    </row>
    <row r="200" spans="2:7" x14ac:dyDescent="0.2">
      <c r="B200" s="88"/>
      <c r="C200" s="89"/>
      <c r="D200" s="627"/>
      <c r="E200" s="138"/>
      <c r="F200" s="950"/>
      <c r="G200" s="951"/>
    </row>
    <row r="201" spans="2:7" x14ac:dyDescent="0.2">
      <c r="B201" s="88"/>
      <c r="C201" s="89"/>
      <c r="D201" s="627"/>
      <c r="E201" s="138"/>
      <c r="F201" s="950"/>
      <c r="G201" s="951"/>
    </row>
    <row r="202" spans="2:7" x14ac:dyDescent="0.2">
      <c r="B202" s="88"/>
      <c r="C202" s="89"/>
      <c r="D202" s="627"/>
      <c r="E202" s="138"/>
      <c r="F202" s="950"/>
      <c r="G202" s="951"/>
    </row>
    <row r="203" spans="2:7" x14ac:dyDescent="0.2">
      <c r="B203" s="88"/>
      <c r="C203" s="89"/>
      <c r="D203" s="627"/>
      <c r="E203" s="138"/>
      <c r="F203" s="950"/>
      <c r="G203" s="951"/>
    </row>
    <row r="204" spans="2:7" x14ac:dyDescent="0.2">
      <c r="B204" s="88"/>
      <c r="C204" s="89"/>
      <c r="D204" s="627"/>
      <c r="E204" s="138"/>
      <c r="F204" s="950"/>
      <c r="G204" s="951"/>
    </row>
    <row r="205" spans="2:7" x14ac:dyDescent="0.2">
      <c r="B205" s="88"/>
      <c r="C205" s="89"/>
      <c r="D205" s="89"/>
      <c r="E205" s="138"/>
      <c r="F205" s="950"/>
      <c r="G205" s="951"/>
    </row>
    <row r="206" spans="2:7" x14ac:dyDescent="0.2">
      <c r="B206" s="88"/>
      <c r="C206" s="89"/>
      <c r="D206" s="89"/>
      <c r="E206" s="138"/>
      <c r="F206" s="950"/>
      <c r="G206" s="951"/>
    </row>
    <row r="207" spans="2:7" x14ac:dyDescent="0.2">
      <c r="B207" s="88"/>
      <c r="C207" s="89"/>
      <c r="D207" s="89"/>
      <c r="E207" s="138"/>
      <c r="F207" s="950"/>
      <c r="G207" s="951"/>
    </row>
    <row r="208" spans="2:7" x14ac:dyDescent="0.2">
      <c r="B208" s="88"/>
      <c r="C208" s="89"/>
      <c r="D208" s="89"/>
      <c r="E208" s="138"/>
      <c r="F208" s="950"/>
      <c r="G208" s="951"/>
    </row>
    <row r="209" spans="2:7" x14ac:dyDescent="0.2">
      <c r="B209" s="88"/>
      <c r="C209" s="89"/>
      <c r="D209" s="89"/>
      <c r="E209" s="138"/>
      <c r="F209" s="950"/>
      <c r="G209" s="951"/>
    </row>
    <row r="210" spans="2:7" x14ac:dyDescent="0.2">
      <c r="B210" s="88"/>
      <c r="C210" s="89"/>
      <c r="D210" s="89"/>
      <c r="E210" s="138"/>
      <c r="F210" s="950"/>
      <c r="G210" s="951"/>
    </row>
    <row r="211" spans="2:7" x14ac:dyDescent="0.2">
      <c r="B211" s="88"/>
      <c r="C211" s="89"/>
      <c r="D211" s="89"/>
      <c r="E211" s="138"/>
      <c r="F211" s="950"/>
      <c r="G211" s="951"/>
    </row>
    <row r="212" spans="2:7" x14ac:dyDescent="0.2">
      <c r="B212" s="88"/>
      <c r="C212" s="89"/>
      <c r="D212" s="89"/>
      <c r="E212" s="138"/>
      <c r="F212" s="950"/>
      <c r="G212" s="951"/>
    </row>
    <row r="213" spans="2:7" x14ac:dyDescent="0.2">
      <c r="B213" s="88"/>
      <c r="C213" s="89"/>
      <c r="D213" s="89"/>
      <c r="E213" s="138"/>
      <c r="F213" s="950"/>
      <c r="G213" s="951"/>
    </row>
    <row r="214" spans="2:7" x14ac:dyDescent="0.2">
      <c r="B214" s="88"/>
      <c r="C214" s="89"/>
      <c r="D214" s="89"/>
      <c r="E214" s="138"/>
      <c r="F214" s="950"/>
      <c r="G214" s="951"/>
    </row>
    <row r="215" spans="2:7" x14ac:dyDescent="0.2">
      <c r="B215" s="88"/>
      <c r="C215" s="89"/>
      <c r="D215" s="89"/>
      <c r="E215" s="138"/>
      <c r="F215" s="950"/>
      <c r="G215" s="951"/>
    </row>
    <row r="216" spans="2:7" x14ac:dyDescent="0.2">
      <c r="B216" s="88"/>
      <c r="C216" s="89"/>
      <c r="D216" s="89"/>
      <c r="E216" s="138"/>
      <c r="F216" s="950"/>
      <c r="G216" s="951"/>
    </row>
    <row r="217" spans="2:7" x14ac:dyDescent="0.2">
      <c r="B217" s="88"/>
      <c r="C217" s="89"/>
      <c r="D217" s="89"/>
      <c r="E217" s="138"/>
      <c r="F217" s="950"/>
      <c r="G217" s="951"/>
    </row>
    <row r="218" spans="2:7" x14ac:dyDescent="0.2">
      <c r="B218" s="88"/>
      <c r="C218" s="89"/>
      <c r="D218" s="89"/>
      <c r="E218" s="138"/>
      <c r="F218" s="950"/>
      <c r="G218" s="951"/>
    </row>
    <row r="219" spans="2:7" x14ac:dyDescent="0.2">
      <c r="B219" s="88"/>
      <c r="C219" s="89"/>
      <c r="D219" s="89"/>
      <c r="E219" s="138"/>
      <c r="F219" s="950"/>
      <c r="G219" s="951"/>
    </row>
    <row r="220" spans="2:7" x14ac:dyDescent="0.2">
      <c r="B220" s="88"/>
      <c r="C220" s="89"/>
      <c r="D220" s="89"/>
      <c r="E220" s="138"/>
      <c r="F220" s="950"/>
      <c r="G220" s="951"/>
    </row>
    <row r="221" spans="2:7" x14ac:dyDescent="0.2">
      <c r="B221" s="88"/>
      <c r="C221" s="89"/>
      <c r="D221" s="89"/>
      <c r="E221" s="138"/>
      <c r="F221" s="950"/>
      <c r="G221" s="951"/>
    </row>
    <row r="222" spans="2:7" x14ac:dyDescent="0.2">
      <c r="B222" s="88"/>
      <c r="C222" s="89"/>
      <c r="D222" s="89"/>
      <c r="E222" s="138"/>
      <c r="F222" s="950"/>
      <c r="G222" s="951"/>
    </row>
    <row r="223" spans="2:7" x14ac:dyDescent="0.2">
      <c r="B223" s="88"/>
      <c r="C223" s="89"/>
      <c r="D223" s="89"/>
      <c r="E223" s="138"/>
      <c r="F223" s="950"/>
      <c r="G223" s="951"/>
    </row>
    <row r="224" spans="2:7" x14ac:dyDescent="0.2">
      <c r="B224" s="88"/>
      <c r="C224" s="89"/>
      <c r="D224" s="89"/>
      <c r="E224" s="138"/>
      <c r="F224" s="950"/>
      <c r="G224" s="951"/>
    </row>
    <row r="225" spans="2:7" x14ac:dyDescent="0.2">
      <c r="B225" s="88"/>
      <c r="C225" s="89"/>
      <c r="D225" s="89"/>
      <c r="E225" s="138"/>
      <c r="F225" s="950"/>
      <c r="G225" s="951"/>
    </row>
    <row r="226" spans="2:7" x14ac:dyDescent="0.2">
      <c r="B226" s="88"/>
      <c r="C226" s="89"/>
      <c r="D226" s="89"/>
      <c r="E226" s="138"/>
      <c r="F226" s="950"/>
      <c r="G226" s="951"/>
    </row>
    <row r="227" spans="2:7" x14ac:dyDescent="0.2">
      <c r="B227" s="88"/>
      <c r="C227" s="89"/>
      <c r="D227" s="89"/>
      <c r="E227" s="138"/>
      <c r="F227" s="950"/>
      <c r="G227" s="951"/>
    </row>
    <row r="228" spans="2:7" x14ac:dyDescent="0.2">
      <c r="B228" s="88"/>
      <c r="C228" s="89"/>
      <c r="D228" s="89"/>
      <c r="E228" s="138"/>
      <c r="F228" s="950"/>
      <c r="G228" s="951"/>
    </row>
    <row r="229" spans="2:7" x14ac:dyDescent="0.2">
      <c r="B229" s="88"/>
      <c r="C229" s="89"/>
      <c r="D229" s="89"/>
      <c r="E229" s="138"/>
      <c r="F229" s="950"/>
      <c r="G229" s="951"/>
    </row>
    <row r="230" spans="2:7" x14ac:dyDescent="0.2">
      <c r="B230" s="88"/>
      <c r="C230" s="89"/>
      <c r="D230" s="89"/>
      <c r="E230" s="138"/>
      <c r="F230" s="950"/>
      <c r="G230" s="951"/>
    </row>
    <row r="231" spans="2:7" x14ac:dyDescent="0.2">
      <c r="B231" s="88"/>
      <c r="C231" s="89"/>
      <c r="D231" s="89"/>
      <c r="E231" s="138"/>
      <c r="F231" s="950"/>
      <c r="G231" s="951"/>
    </row>
    <row r="232" spans="2:7" x14ac:dyDescent="0.2">
      <c r="B232" s="88"/>
      <c r="C232" s="89"/>
      <c r="D232" s="89"/>
      <c r="E232" s="138"/>
      <c r="F232" s="950"/>
      <c r="G232" s="951"/>
    </row>
    <row r="233" spans="2:7" x14ac:dyDescent="0.2">
      <c r="B233" s="88"/>
      <c r="C233" s="89"/>
      <c r="D233" s="89"/>
      <c r="E233" s="138"/>
      <c r="F233" s="950"/>
      <c r="G233" s="951"/>
    </row>
    <row r="234" spans="2:7" x14ac:dyDescent="0.2">
      <c r="B234" s="88"/>
      <c r="C234" s="89"/>
      <c r="D234" s="89"/>
      <c r="E234" s="138"/>
      <c r="F234" s="950"/>
      <c r="G234" s="951"/>
    </row>
    <row r="235" spans="2:7" x14ac:dyDescent="0.2">
      <c r="B235" s="88"/>
      <c r="C235" s="89"/>
      <c r="D235" s="89"/>
      <c r="E235" s="138"/>
      <c r="F235" s="950"/>
      <c r="G235" s="951"/>
    </row>
    <row r="236" spans="2:7" x14ac:dyDescent="0.2">
      <c r="B236" s="88"/>
      <c r="C236" s="89"/>
      <c r="D236" s="89"/>
      <c r="E236" s="138"/>
      <c r="F236" s="950"/>
      <c r="G236" s="951"/>
    </row>
    <row r="237" spans="2:7" x14ac:dyDescent="0.2">
      <c r="B237" s="88"/>
      <c r="C237" s="89"/>
      <c r="D237" s="89"/>
      <c r="E237" s="138"/>
      <c r="F237" s="950"/>
      <c r="G237" s="951"/>
    </row>
    <row r="238" spans="2:7" x14ac:dyDescent="0.2">
      <c r="B238" s="88"/>
      <c r="C238" s="89"/>
      <c r="D238" s="89"/>
      <c r="E238" s="138"/>
      <c r="F238" s="950"/>
      <c r="G238" s="951"/>
    </row>
    <row r="239" spans="2:7" x14ac:dyDescent="0.2">
      <c r="B239" s="88"/>
      <c r="C239" s="89"/>
      <c r="D239" s="89"/>
      <c r="E239" s="138"/>
      <c r="F239" s="950"/>
      <c r="G239" s="951"/>
    </row>
    <row r="240" spans="2:7" x14ac:dyDescent="0.2">
      <c r="B240" s="88"/>
      <c r="C240" s="89"/>
      <c r="D240" s="89"/>
      <c r="E240" s="138"/>
      <c r="F240" s="950"/>
      <c r="G240" s="951"/>
    </row>
    <row r="241" spans="2:7" x14ac:dyDescent="0.2">
      <c r="B241" s="88"/>
      <c r="C241" s="89"/>
      <c r="D241" s="89"/>
      <c r="E241" s="138"/>
      <c r="F241" s="950"/>
      <c r="G241" s="951"/>
    </row>
    <row r="242" spans="2:7" x14ac:dyDescent="0.2">
      <c r="B242" s="88"/>
      <c r="C242" s="89"/>
      <c r="D242" s="89"/>
      <c r="E242" s="138"/>
      <c r="F242" s="950"/>
      <c r="G242" s="951"/>
    </row>
    <row r="243" spans="2:7" x14ac:dyDescent="0.2">
      <c r="B243" s="88"/>
      <c r="C243" s="89"/>
      <c r="D243" s="89"/>
      <c r="E243" s="138"/>
      <c r="F243" s="950"/>
      <c r="G243" s="951"/>
    </row>
    <row r="244" spans="2:7" x14ac:dyDescent="0.2">
      <c r="B244" s="88"/>
      <c r="C244" s="89"/>
      <c r="D244" s="89"/>
      <c r="E244" s="138"/>
      <c r="F244" s="950"/>
      <c r="G244" s="951"/>
    </row>
    <row r="245" spans="2:7" x14ac:dyDescent="0.2">
      <c r="B245" s="88"/>
      <c r="C245" s="89"/>
      <c r="D245" s="89"/>
      <c r="E245" s="138"/>
      <c r="F245" s="950"/>
      <c r="G245" s="951"/>
    </row>
    <row r="246" spans="2:7" x14ac:dyDescent="0.2">
      <c r="B246" s="88"/>
      <c r="C246" s="89"/>
      <c r="D246" s="89"/>
      <c r="E246" s="138"/>
      <c r="F246" s="950"/>
      <c r="G246" s="951"/>
    </row>
    <row r="247" spans="2:7" x14ac:dyDescent="0.2">
      <c r="B247" s="88"/>
      <c r="C247" s="89"/>
      <c r="D247" s="89"/>
      <c r="E247" s="138"/>
      <c r="F247" s="950"/>
      <c r="G247" s="951"/>
    </row>
    <row r="248" spans="2:7" x14ac:dyDescent="0.2">
      <c r="B248" s="88"/>
      <c r="C248" s="89"/>
      <c r="D248" s="89"/>
      <c r="E248" s="138"/>
      <c r="F248" s="950"/>
      <c r="G248" s="951"/>
    </row>
    <row r="249" spans="2:7" x14ac:dyDescent="0.2">
      <c r="B249" s="88"/>
      <c r="C249" s="89"/>
      <c r="D249" s="89"/>
      <c r="E249" s="138"/>
      <c r="F249" s="950"/>
      <c r="G249" s="951"/>
    </row>
    <row r="250" spans="2:7" x14ac:dyDescent="0.2">
      <c r="B250" s="88"/>
      <c r="C250" s="89"/>
      <c r="D250" s="89"/>
      <c r="E250" s="138"/>
      <c r="F250" s="950"/>
      <c r="G250" s="951"/>
    </row>
    <row r="251" spans="2:7" x14ac:dyDescent="0.2">
      <c r="B251" s="88"/>
      <c r="C251" s="89"/>
      <c r="D251" s="89"/>
      <c r="E251" s="138"/>
      <c r="F251" s="950"/>
      <c r="G251" s="951"/>
    </row>
    <row r="252" spans="2:7" x14ac:dyDescent="0.2">
      <c r="B252" s="88"/>
      <c r="C252" s="89"/>
      <c r="D252" s="89"/>
      <c r="E252" s="138"/>
      <c r="F252" s="950"/>
      <c r="G252" s="951"/>
    </row>
    <row r="253" spans="2:7" x14ac:dyDescent="0.2">
      <c r="B253" s="88"/>
      <c r="C253" s="89"/>
      <c r="D253" s="89"/>
      <c r="E253" s="138"/>
      <c r="F253" s="950"/>
      <c r="G253" s="951"/>
    </row>
    <row r="254" spans="2:7" x14ac:dyDescent="0.2">
      <c r="B254" s="88"/>
      <c r="C254" s="89"/>
      <c r="D254" s="89"/>
      <c r="E254" s="138"/>
      <c r="F254" s="950"/>
      <c r="G254" s="951"/>
    </row>
    <row r="255" spans="2:7" x14ac:dyDescent="0.2">
      <c r="B255" s="88"/>
      <c r="C255" s="89"/>
      <c r="D255" s="89"/>
      <c r="E255" s="138"/>
      <c r="F255" s="950"/>
      <c r="G255" s="951"/>
    </row>
    <row r="256" spans="2:7" x14ac:dyDescent="0.2">
      <c r="B256" s="88"/>
      <c r="C256" s="89"/>
      <c r="D256" s="89"/>
      <c r="E256" s="138"/>
      <c r="F256" s="950"/>
      <c r="G256" s="951"/>
    </row>
    <row r="257" spans="2:7" x14ac:dyDescent="0.2">
      <c r="B257" s="88"/>
      <c r="C257" s="89"/>
      <c r="D257" s="89"/>
      <c r="E257" s="138"/>
      <c r="F257" s="950"/>
      <c r="G257" s="951"/>
    </row>
    <row r="258" spans="2:7" x14ac:dyDescent="0.2">
      <c r="B258" s="88"/>
      <c r="C258" s="89"/>
      <c r="D258" s="89"/>
      <c r="E258" s="138"/>
      <c r="F258" s="950"/>
      <c r="G258" s="951"/>
    </row>
    <row r="259" spans="2:7" x14ac:dyDescent="0.2">
      <c r="B259" s="88"/>
      <c r="C259" s="89"/>
      <c r="D259" s="89"/>
      <c r="E259" s="138"/>
      <c r="F259" s="950"/>
      <c r="G259" s="951"/>
    </row>
    <row r="260" spans="2:7" x14ac:dyDescent="0.2">
      <c r="B260" s="88"/>
      <c r="C260" s="89"/>
      <c r="D260" s="89"/>
      <c r="E260" s="138"/>
      <c r="F260" s="950"/>
      <c r="G260" s="951"/>
    </row>
    <row r="261" spans="2:7" x14ac:dyDescent="0.2">
      <c r="B261" s="88"/>
      <c r="C261" s="89"/>
      <c r="D261" s="89"/>
      <c r="E261" s="138"/>
      <c r="F261" s="950"/>
      <c r="G261" s="951"/>
    </row>
    <row r="262" spans="2:7" x14ac:dyDescent="0.2">
      <c r="B262" s="88"/>
      <c r="C262" s="89"/>
      <c r="D262" s="89"/>
      <c r="E262" s="138"/>
      <c r="F262" s="950"/>
      <c r="G262" s="951"/>
    </row>
    <row r="263" spans="2:7" x14ac:dyDescent="0.2">
      <c r="B263" s="88"/>
      <c r="C263" s="89"/>
      <c r="D263" s="89"/>
      <c r="E263" s="138"/>
      <c r="F263" s="950"/>
      <c r="G263" s="951"/>
    </row>
    <row r="264" spans="2:7" x14ac:dyDescent="0.2">
      <c r="B264" s="88"/>
      <c r="C264" s="89"/>
      <c r="D264" s="89"/>
      <c r="E264" s="138"/>
      <c r="F264" s="950"/>
      <c r="G264" s="951"/>
    </row>
    <row r="265" spans="2:7" x14ac:dyDescent="0.2">
      <c r="B265" s="88"/>
      <c r="C265" s="89"/>
      <c r="D265" s="89"/>
      <c r="E265" s="138"/>
      <c r="F265" s="950"/>
      <c r="G265" s="951"/>
    </row>
    <row r="266" spans="2:7" x14ac:dyDescent="0.2">
      <c r="B266" s="88"/>
      <c r="C266" s="89"/>
      <c r="D266" s="89"/>
      <c r="E266" s="138"/>
      <c r="F266" s="950"/>
      <c r="G266" s="951"/>
    </row>
    <row r="267" spans="2:7" x14ac:dyDescent="0.2">
      <c r="B267" s="88"/>
      <c r="C267" s="89"/>
      <c r="D267" s="89"/>
      <c r="E267" s="138"/>
      <c r="F267" s="950"/>
      <c r="G267" s="951"/>
    </row>
    <row r="268" spans="2:7" x14ac:dyDescent="0.2">
      <c r="B268" s="88"/>
      <c r="C268" s="89"/>
      <c r="D268" s="89"/>
      <c r="E268" s="138"/>
      <c r="F268" s="950"/>
      <c r="G268" s="951"/>
    </row>
    <row r="269" spans="2:7" x14ac:dyDescent="0.2">
      <c r="B269" s="88"/>
      <c r="C269" s="89"/>
      <c r="D269" s="89"/>
      <c r="E269" s="138"/>
      <c r="F269" s="950"/>
      <c r="G269" s="951"/>
    </row>
    <row r="270" spans="2:7" x14ac:dyDescent="0.2">
      <c r="B270" s="88"/>
      <c r="C270" s="89"/>
      <c r="D270" s="89"/>
      <c r="E270" s="138"/>
      <c r="F270" s="950"/>
      <c r="G270" s="951"/>
    </row>
    <row r="271" spans="2:7" x14ac:dyDescent="0.2">
      <c r="B271" s="88"/>
      <c r="C271" s="89"/>
      <c r="D271" s="89"/>
      <c r="E271" s="138"/>
      <c r="F271" s="950"/>
      <c r="G271" s="951"/>
    </row>
    <row r="272" spans="2:7" x14ac:dyDescent="0.2">
      <c r="B272" s="88"/>
      <c r="C272" s="89"/>
      <c r="D272" s="89"/>
      <c r="E272" s="138"/>
      <c r="F272" s="950"/>
      <c r="G272" s="951"/>
    </row>
    <row r="273" spans="2:7" x14ac:dyDescent="0.2">
      <c r="B273" s="88"/>
      <c r="C273" s="89"/>
      <c r="D273" s="89"/>
      <c r="E273" s="138"/>
      <c r="F273" s="950"/>
      <c r="G273" s="951"/>
    </row>
    <row r="274" spans="2:7" x14ac:dyDescent="0.2">
      <c r="B274" s="88"/>
      <c r="C274" s="89"/>
      <c r="D274" s="89"/>
      <c r="E274" s="138"/>
      <c r="F274" s="950"/>
      <c r="G274" s="951"/>
    </row>
    <row r="275" spans="2:7" x14ac:dyDescent="0.2">
      <c r="B275" s="88"/>
      <c r="C275" s="89"/>
      <c r="D275" s="89"/>
      <c r="E275" s="138"/>
      <c r="F275" s="950"/>
      <c r="G275" s="951"/>
    </row>
    <row r="276" spans="2:7" x14ac:dyDescent="0.2">
      <c r="B276" s="88"/>
      <c r="C276" s="89"/>
      <c r="D276" s="89"/>
      <c r="E276" s="138"/>
      <c r="F276" s="950"/>
      <c r="G276" s="951"/>
    </row>
    <row r="277" spans="2:7" x14ac:dyDescent="0.2">
      <c r="B277" s="88"/>
      <c r="C277" s="89"/>
      <c r="D277" s="89"/>
      <c r="E277" s="138"/>
      <c r="F277" s="950"/>
      <c r="G277" s="951"/>
    </row>
    <row r="278" spans="2:7" x14ac:dyDescent="0.2">
      <c r="B278" s="88"/>
      <c r="C278" s="89"/>
      <c r="D278" s="89"/>
      <c r="E278" s="138"/>
      <c r="F278" s="950"/>
      <c r="G278" s="951"/>
    </row>
    <row r="279" spans="2:7" x14ac:dyDescent="0.2">
      <c r="B279" s="88"/>
      <c r="C279" s="89"/>
      <c r="D279" s="89"/>
      <c r="E279" s="138"/>
      <c r="F279" s="950"/>
      <c r="G279" s="951"/>
    </row>
    <row r="280" spans="2:7" x14ac:dyDescent="0.2">
      <c r="B280" s="88"/>
      <c r="C280" s="89"/>
      <c r="D280" s="89"/>
      <c r="E280" s="138"/>
      <c r="F280" s="950"/>
      <c r="G280" s="951"/>
    </row>
    <row r="281" spans="2:7" x14ac:dyDescent="0.2">
      <c r="B281" s="88"/>
      <c r="C281" s="89"/>
      <c r="D281" s="89"/>
      <c r="E281" s="138"/>
      <c r="F281" s="950"/>
      <c r="G281" s="951"/>
    </row>
    <row r="282" spans="2:7" x14ac:dyDescent="0.2">
      <c r="B282" s="88"/>
      <c r="C282" s="89"/>
      <c r="D282" s="89"/>
      <c r="E282" s="138"/>
      <c r="F282" s="950"/>
      <c r="G282" s="951"/>
    </row>
    <row r="283" spans="2:7" x14ac:dyDescent="0.2">
      <c r="B283" s="88"/>
      <c r="C283" s="89"/>
      <c r="D283" s="89"/>
      <c r="E283" s="138"/>
      <c r="F283" s="950"/>
      <c r="G283" s="951"/>
    </row>
    <row r="284" spans="2:7" x14ac:dyDescent="0.2">
      <c r="B284" s="88"/>
      <c r="C284" s="89"/>
      <c r="D284" s="89"/>
      <c r="E284" s="138"/>
      <c r="F284" s="950"/>
      <c r="G284" s="951"/>
    </row>
    <row r="285" spans="2:7" x14ac:dyDescent="0.2">
      <c r="B285" s="88"/>
      <c r="C285" s="89"/>
      <c r="D285" s="89"/>
      <c r="E285" s="138"/>
      <c r="F285" s="950"/>
      <c r="G285" s="951"/>
    </row>
    <row r="286" spans="2:7" x14ac:dyDescent="0.2">
      <c r="B286" s="88"/>
      <c r="C286" s="89"/>
      <c r="D286" s="89"/>
      <c r="E286" s="138"/>
      <c r="F286" s="950"/>
      <c r="G286" s="951"/>
    </row>
    <row r="287" spans="2:7" x14ac:dyDescent="0.2">
      <c r="B287" s="88"/>
      <c r="C287" s="89"/>
      <c r="D287" s="89"/>
      <c r="E287" s="138"/>
      <c r="F287" s="950"/>
      <c r="G287" s="951"/>
    </row>
    <row r="288" spans="2:7" x14ac:dyDescent="0.2">
      <c r="B288" s="88"/>
      <c r="C288" s="89"/>
      <c r="D288" s="89"/>
      <c r="E288" s="138"/>
      <c r="F288" s="950"/>
      <c r="G288" s="951"/>
    </row>
    <row r="289" spans="2:7" x14ac:dyDescent="0.2">
      <c r="B289" s="88"/>
      <c r="C289" s="89"/>
      <c r="D289" s="89"/>
      <c r="E289" s="138"/>
      <c r="F289" s="950"/>
      <c r="G289" s="951"/>
    </row>
    <row r="290" spans="2:7" x14ac:dyDescent="0.2">
      <c r="B290" s="88"/>
      <c r="C290" s="89"/>
      <c r="D290" s="89"/>
      <c r="E290" s="138"/>
      <c r="F290" s="950"/>
      <c r="G290" s="951"/>
    </row>
    <row r="291" spans="2:7" x14ac:dyDescent="0.2">
      <c r="B291" s="88"/>
      <c r="C291" s="89"/>
      <c r="D291" s="89"/>
      <c r="E291" s="138"/>
      <c r="F291" s="950"/>
      <c r="G291" s="951"/>
    </row>
    <row r="292" spans="2:7" x14ac:dyDescent="0.2">
      <c r="B292" s="88"/>
      <c r="C292" s="89"/>
      <c r="D292" s="89"/>
      <c r="E292" s="138"/>
      <c r="F292" s="950"/>
      <c r="G292" s="951"/>
    </row>
    <row r="293" spans="2:7" x14ac:dyDescent="0.2">
      <c r="B293" s="88"/>
      <c r="C293" s="89"/>
      <c r="D293" s="89"/>
      <c r="E293" s="138"/>
      <c r="F293" s="950"/>
      <c r="G293" s="951"/>
    </row>
    <row r="294" spans="2:7" x14ac:dyDescent="0.2">
      <c r="B294" s="88"/>
      <c r="C294" s="89"/>
      <c r="D294" s="89"/>
      <c r="E294" s="138"/>
      <c r="F294" s="950"/>
      <c r="G294" s="951"/>
    </row>
    <row r="295" spans="2:7" x14ac:dyDescent="0.2">
      <c r="B295" s="88"/>
      <c r="C295" s="89"/>
      <c r="D295" s="89"/>
      <c r="E295" s="138"/>
      <c r="F295" s="950"/>
      <c r="G295" s="951"/>
    </row>
    <row r="296" spans="2:7" x14ac:dyDescent="0.2">
      <c r="B296" s="88"/>
      <c r="C296" s="89"/>
      <c r="D296" s="89"/>
      <c r="E296" s="138"/>
      <c r="F296" s="950"/>
      <c r="G296" s="951"/>
    </row>
    <row r="297" spans="2:7" x14ac:dyDescent="0.2">
      <c r="B297" s="88"/>
      <c r="C297" s="89"/>
      <c r="D297" s="89"/>
      <c r="E297" s="138"/>
      <c r="F297" s="950"/>
      <c r="G297" s="951"/>
    </row>
    <row r="298" spans="2:7" x14ac:dyDescent="0.2">
      <c r="B298" s="88"/>
      <c r="C298" s="89"/>
      <c r="D298" s="89"/>
      <c r="E298" s="138"/>
      <c r="F298" s="950"/>
      <c r="G298" s="951"/>
    </row>
    <row r="299" spans="2:7" x14ac:dyDescent="0.2">
      <c r="B299" s="88"/>
      <c r="C299" s="89"/>
      <c r="D299" s="89"/>
      <c r="E299" s="138"/>
      <c r="F299" s="950"/>
      <c r="G299" s="951"/>
    </row>
    <row r="300" spans="2:7" x14ac:dyDescent="0.2">
      <c r="B300" s="88"/>
      <c r="C300" s="89"/>
      <c r="D300" s="89"/>
      <c r="E300" s="138"/>
      <c r="F300" s="950"/>
      <c r="G300" s="951"/>
    </row>
    <row r="301" spans="2:7" x14ac:dyDescent="0.2">
      <c r="B301" s="88"/>
      <c r="C301" s="89"/>
      <c r="D301" s="89"/>
      <c r="E301" s="138"/>
      <c r="F301" s="950"/>
      <c r="G301" s="951"/>
    </row>
    <row r="302" spans="2:7" x14ac:dyDescent="0.2">
      <c r="B302" s="88"/>
      <c r="C302" s="89"/>
      <c r="D302" s="89"/>
      <c r="E302" s="138"/>
      <c r="F302" s="950"/>
      <c r="G302" s="951"/>
    </row>
    <row r="303" spans="2:7" x14ac:dyDescent="0.2">
      <c r="B303" s="88"/>
      <c r="C303" s="89"/>
      <c r="D303" s="89"/>
      <c r="E303" s="138"/>
      <c r="F303" s="950"/>
      <c r="G303" s="951"/>
    </row>
    <row r="304" spans="2:7" x14ac:dyDescent="0.2">
      <c r="B304" s="88"/>
      <c r="C304" s="89"/>
      <c r="D304" s="89"/>
      <c r="E304" s="138"/>
      <c r="F304" s="950"/>
      <c r="G304" s="951"/>
    </row>
    <row r="305" spans="2:7" x14ac:dyDescent="0.2">
      <c r="B305" s="88"/>
      <c r="C305" s="89"/>
      <c r="D305" s="89"/>
      <c r="E305" s="138"/>
      <c r="F305" s="950"/>
      <c r="G305" s="951"/>
    </row>
    <row r="306" spans="2:7" x14ac:dyDescent="0.2">
      <c r="B306" s="88"/>
      <c r="C306" s="89"/>
      <c r="D306" s="89"/>
      <c r="E306" s="138"/>
      <c r="F306" s="950"/>
      <c r="G306" s="951"/>
    </row>
    <row r="307" spans="2:7" x14ac:dyDescent="0.2">
      <c r="B307" s="88"/>
      <c r="C307" s="89"/>
      <c r="D307" s="89"/>
      <c r="E307" s="138"/>
      <c r="F307" s="950"/>
      <c r="G307" s="951"/>
    </row>
    <row r="308" spans="2:7" x14ac:dyDescent="0.2">
      <c r="B308" s="88"/>
      <c r="C308" s="89"/>
      <c r="D308" s="89"/>
      <c r="E308" s="138"/>
      <c r="F308" s="950"/>
      <c r="G308" s="951"/>
    </row>
    <row r="309" spans="2:7" x14ac:dyDescent="0.2">
      <c r="B309" s="88"/>
      <c r="C309" s="89"/>
      <c r="D309" s="89"/>
      <c r="E309" s="138"/>
      <c r="F309" s="950"/>
      <c r="G309" s="951"/>
    </row>
    <row r="310" spans="2:7" x14ac:dyDescent="0.2">
      <c r="B310" s="88"/>
      <c r="C310" s="89"/>
      <c r="D310" s="89"/>
      <c r="E310" s="138"/>
      <c r="F310" s="950"/>
      <c r="G310" s="951"/>
    </row>
    <row r="311" spans="2:7" x14ac:dyDescent="0.2">
      <c r="B311" s="88"/>
      <c r="C311" s="89"/>
      <c r="D311" s="89"/>
      <c r="E311" s="138"/>
      <c r="F311" s="950"/>
      <c r="G311" s="951"/>
    </row>
    <row r="312" spans="2:7" x14ac:dyDescent="0.2">
      <c r="B312" s="88"/>
      <c r="C312" s="89"/>
      <c r="D312" s="89"/>
      <c r="E312" s="138"/>
      <c r="F312" s="950"/>
      <c r="G312" s="951"/>
    </row>
    <row r="313" spans="2:7" x14ac:dyDescent="0.2">
      <c r="B313" s="88"/>
      <c r="C313" s="89"/>
      <c r="D313" s="89"/>
      <c r="E313" s="138"/>
      <c r="F313" s="950"/>
      <c r="G313" s="951"/>
    </row>
    <row r="314" spans="2:7" x14ac:dyDescent="0.2">
      <c r="B314" s="88"/>
      <c r="C314" s="89"/>
      <c r="D314" s="89"/>
      <c r="E314" s="138"/>
      <c r="F314" s="950"/>
      <c r="G314" s="951"/>
    </row>
    <row r="315" spans="2:7" x14ac:dyDescent="0.2">
      <c r="B315" s="88"/>
      <c r="C315" s="89"/>
      <c r="D315" s="89"/>
      <c r="E315" s="138"/>
      <c r="F315" s="950"/>
      <c r="G315" s="951"/>
    </row>
    <row r="316" spans="2:7" x14ac:dyDescent="0.2">
      <c r="B316" s="88"/>
      <c r="C316" s="89"/>
      <c r="D316" s="89"/>
      <c r="E316" s="138"/>
      <c r="F316" s="950"/>
      <c r="G316" s="951"/>
    </row>
    <row r="317" spans="2:7" x14ac:dyDescent="0.2">
      <c r="B317" s="88"/>
      <c r="C317" s="89"/>
      <c r="D317" s="89"/>
      <c r="E317" s="138"/>
      <c r="F317" s="950"/>
      <c r="G317" s="951"/>
    </row>
    <row r="318" spans="2:7" x14ac:dyDescent="0.2">
      <c r="B318" s="88"/>
      <c r="C318" s="89"/>
      <c r="D318" s="89"/>
      <c r="E318" s="138"/>
      <c r="F318" s="950"/>
      <c r="G318" s="951"/>
    </row>
    <row r="319" spans="2:7" x14ac:dyDescent="0.2">
      <c r="B319" s="88"/>
      <c r="C319" s="89"/>
      <c r="D319" s="89"/>
      <c r="E319" s="138"/>
      <c r="F319" s="950"/>
      <c r="G319" s="951"/>
    </row>
    <row r="320" spans="2:7" x14ac:dyDescent="0.2">
      <c r="B320" s="88"/>
      <c r="C320" s="89"/>
      <c r="D320" s="89"/>
      <c r="E320" s="138"/>
      <c r="F320" s="950"/>
      <c r="G320" s="951"/>
    </row>
    <row r="321" spans="2:7" x14ac:dyDescent="0.2">
      <c r="B321" s="88"/>
      <c r="C321" s="89"/>
      <c r="D321" s="89"/>
      <c r="E321" s="138"/>
      <c r="F321" s="950"/>
      <c r="G321" s="951"/>
    </row>
    <row r="322" spans="2:7" x14ac:dyDescent="0.2">
      <c r="B322" s="88"/>
      <c r="C322" s="89"/>
      <c r="D322" s="89"/>
      <c r="E322" s="138"/>
      <c r="F322" s="950"/>
      <c r="G322" s="951"/>
    </row>
    <row r="323" spans="2:7" x14ac:dyDescent="0.2">
      <c r="B323" s="88"/>
      <c r="C323" s="89"/>
      <c r="D323" s="89"/>
      <c r="E323" s="138"/>
      <c r="F323" s="950"/>
      <c r="G323" s="951"/>
    </row>
    <row r="324" spans="2:7" x14ac:dyDescent="0.2">
      <c r="B324" s="88"/>
      <c r="C324" s="89"/>
      <c r="D324" s="89"/>
      <c r="E324" s="138"/>
      <c r="F324" s="950"/>
      <c r="G324" s="951"/>
    </row>
    <row r="325" spans="2:7" x14ac:dyDescent="0.2">
      <c r="B325" s="88"/>
      <c r="C325" s="89"/>
      <c r="D325" s="89"/>
      <c r="E325" s="138"/>
      <c r="F325" s="950"/>
      <c r="G325" s="951"/>
    </row>
    <row r="326" spans="2:7" x14ac:dyDescent="0.2">
      <c r="B326" s="88"/>
      <c r="C326" s="89"/>
      <c r="D326" s="89"/>
      <c r="E326" s="138"/>
      <c r="F326" s="950"/>
      <c r="G326" s="951"/>
    </row>
    <row r="327" spans="2:7" x14ac:dyDescent="0.2">
      <c r="B327" s="88"/>
      <c r="C327" s="89"/>
      <c r="D327" s="89"/>
      <c r="E327" s="138"/>
      <c r="F327" s="950"/>
      <c r="G327" s="951"/>
    </row>
    <row r="328" spans="2:7" x14ac:dyDescent="0.2">
      <c r="B328" s="88"/>
      <c r="C328" s="89"/>
      <c r="D328" s="89"/>
      <c r="E328" s="138"/>
      <c r="F328" s="950"/>
      <c r="G328" s="951"/>
    </row>
    <row r="329" spans="2:7" x14ac:dyDescent="0.2">
      <c r="B329" s="88"/>
      <c r="C329" s="89"/>
      <c r="D329" s="89"/>
      <c r="E329" s="138"/>
      <c r="F329" s="950"/>
      <c r="G329" s="951"/>
    </row>
    <row r="330" spans="2:7" x14ac:dyDescent="0.2">
      <c r="B330" s="88"/>
      <c r="C330" s="89"/>
      <c r="D330" s="89"/>
      <c r="E330" s="138"/>
      <c r="F330" s="950"/>
      <c r="G330" s="951"/>
    </row>
    <row r="331" spans="2:7" x14ac:dyDescent="0.2">
      <c r="B331" s="88"/>
      <c r="C331" s="89"/>
      <c r="D331" s="89"/>
      <c r="E331" s="138"/>
      <c r="F331" s="950"/>
      <c r="G331" s="951"/>
    </row>
    <row r="332" spans="2:7" x14ac:dyDescent="0.2">
      <c r="B332" s="88"/>
      <c r="C332" s="89"/>
      <c r="D332" s="89"/>
      <c r="E332" s="138"/>
      <c r="F332" s="950"/>
      <c r="G332" s="951"/>
    </row>
    <row r="333" spans="2:7" x14ac:dyDescent="0.2">
      <c r="B333" s="88"/>
      <c r="C333" s="89"/>
      <c r="D333" s="89"/>
      <c r="E333" s="138"/>
      <c r="F333" s="950"/>
      <c r="G333" s="951"/>
    </row>
    <row r="334" spans="2:7" x14ac:dyDescent="0.2">
      <c r="B334" s="88"/>
      <c r="C334" s="89"/>
      <c r="D334" s="89"/>
      <c r="E334" s="138"/>
      <c r="F334" s="950"/>
      <c r="G334" s="951"/>
    </row>
    <row r="335" spans="2:7" x14ac:dyDescent="0.2">
      <c r="B335" s="88"/>
      <c r="C335" s="89"/>
      <c r="D335" s="89"/>
      <c r="E335" s="138"/>
      <c r="F335" s="950"/>
      <c r="G335" s="951"/>
    </row>
    <row r="336" spans="2:7" x14ac:dyDescent="0.2">
      <c r="B336" s="88"/>
      <c r="C336" s="89"/>
      <c r="D336" s="89"/>
      <c r="E336" s="138"/>
      <c r="F336" s="950"/>
      <c r="G336" s="951"/>
    </row>
    <row r="337" spans="2:7" x14ac:dyDescent="0.2">
      <c r="B337" s="88"/>
      <c r="C337" s="89"/>
      <c r="D337" s="89"/>
      <c r="E337" s="138"/>
      <c r="F337" s="950"/>
      <c r="G337" s="951"/>
    </row>
    <row r="338" spans="2:7" x14ac:dyDescent="0.2">
      <c r="B338" s="88"/>
      <c r="C338" s="89"/>
      <c r="D338" s="89"/>
      <c r="E338" s="138"/>
      <c r="F338" s="950"/>
      <c r="G338" s="951"/>
    </row>
    <row r="339" spans="2:7" x14ac:dyDescent="0.2">
      <c r="B339" s="88"/>
      <c r="C339" s="89"/>
      <c r="D339" s="89"/>
      <c r="E339" s="138"/>
      <c r="F339" s="950"/>
      <c r="G339" s="951"/>
    </row>
    <row r="340" spans="2:7" x14ac:dyDescent="0.2">
      <c r="B340" s="88"/>
      <c r="C340" s="89"/>
      <c r="D340" s="89"/>
      <c r="E340" s="138"/>
      <c r="F340" s="950"/>
      <c r="G340" s="951"/>
    </row>
    <row r="341" spans="2:7" x14ac:dyDescent="0.2">
      <c r="B341" s="88"/>
      <c r="C341" s="89"/>
      <c r="D341" s="89"/>
      <c r="E341" s="138"/>
      <c r="F341" s="950"/>
      <c r="G341" s="951"/>
    </row>
    <row r="342" spans="2:7" x14ac:dyDescent="0.2">
      <c r="B342" s="88"/>
      <c r="C342" s="89"/>
      <c r="D342" s="89"/>
      <c r="E342" s="138"/>
      <c r="F342" s="950"/>
      <c r="G342" s="951"/>
    </row>
    <row r="343" spans="2:7" x14ac:dyDescent="0.2">
      <c r="B343" s="88"/>
      <c r="C343" s="89"/>
      <c r="D343" s="89"/>
      <c r="E343" s="138"/>
      <c r="F343" s="950"/>
      <c r="G343" s="951"/>
    </row>
    <row r="344" spans="2:7" x14ac:dyDescent="0.2">
      <c r="B344" s="88"/>
      <c r="C344" s="89"/>
      <c r="D344" s="89"/>
      <c r="E344" s="138"/>
      <c r="F344" s="950"/>
      <c r="G344" s="951"/>
    </row>
    <row r="345" spans="2:7" x14ac:dyDescent="0.2">
      <c r="B345" s="88"/>
      <c r="C345" s="89"/>
      <c r="D345" s="89"/>
      <c r="E345" s="138"/>
      <c r="F345" s="950"/>
      <c r="G345" s="951"/>
    </row>
    <row r="346" spans="2:7" x14ac:dyDescent="0.2">
      <c r="B346" s="88"/>
      <c r="C346" s="89"/>
      <c r="D346" s="89"/>
      <c r="E346" s="138"/>
      <c r="F346" s="950"/>
      <c r="G346" s="951"/>
    </row>
    <row r="347" spans="2:7" x14ac:dyDescent="0.2">
      <c r="B347" s="88"/>
      <c r="C347" s="89"/>
      <c r="D347" s="89"/>
      <c r="E347" s="138"/>
      <c r="F347" s="950"/>
      <c r="G347" s="951"/>
    </row>
    <row r="348" spans="2:7" x14ac:dyDescent="0.2">
      <c r="B348" s="88"/>
      <c r="C348" s="89"/>
      <c r="D348" s="89"/>
      <c r="E348" s="138"/>
      <c r="F348" s="950"/>
      <c r="G348" s="951"/>
    </row>
    <row r="349" spans="2:7" x14ac:dyDescent="0.2">
      <c r="B349" s="88"/>
      <c r="C349" s="89"/>
      <c r="D349" s="89"/>
      <c r="E349" s="138"/>
      <c r="F349" s="950"/>
      <c r="G349" s="951"/>
    </row>
    <row r="350" spans="2:7" x14ac:dyDescent="0.2">
      <c r="B350" s="88"/>
      <c r="C350" s="89"/>
      <c r="D350" s="89"/>
      <c r="E350" s="138"/>
      <c r="F350" s="950"/>
      <c r="G350" s="951"/>
    </row>
    <row r="351" spans="2:7" x14ac:dyDescent="0.2">
      <c r="B351" s="88"/>
      <c r="C351" s="89"/>
      <c r="D351" s="89"/>
      <c r="E351" s="138"/>
      <c r="F351" s="950"/>
      <c r="G351" s="951"/>
    </row>
    <row r="352" spans="2:7" x14ac:dyDescent="0.2">
      <c r="B352" s="88"/>
      <c r="C352" s="89"/>
      <c r="D352" s="89"/>
      <c r="E352" s="138"/>
      <c r="F352" s="950"/>
      <c r="G352" s="951"/>
    </row>
    <row r="353" spans="2:7" x14ac:dyDescent="0.2">
      <c r="B353" s="88"/>
      <c r="C353" s="89"/>
      <c r="D353" s="89"/>
      <c r="E353" s="138"/>
      <c r="F353" s="950"/>
      <c r="G353" s="951"/>
    </row>
    <row r="354" spans="2:7" x14ac:dyDescent="0.2">
      <c r="B354" s="88"/>
      <c r="C354" s="89"/>
      <c r="D354" s="89"/>
      <c r="E354" s="138"/>
      <c r="F354" s="950"/>
      <c r="G354" s="951"/>
    </row>
    <row r="355" spans="2:7" x14ac:dyDescent="0.2">
      <c r="B355" s="88"/>
      <c r="C355" s="89"/>
      <c r="D355" s="89"/>
      <c r="E355" s="138"/>
      <c r="F355" s="950"/>
      <c r="G355" s="951"/>
    </row>
    <row r="356" spans="2:7" x14ac:dyDescent="0.2">
      <c r="B356" s="88"/>
      <c r="C356" s="89"/>
      <c r="D356" s="89"/>
      <c r="E356" s="138"/>
      <c r="F356" s="950"/>
      <c r="G356" s="951"/>
    </row>
    <row r="357" spans="2:7" x14ac:dyDescent="0.2">
      <c r="B357" s="88"/>
      <c r="C357" s="89"/>
      <c r="D357" s="89"/>
      <c r="E357" s="138"/>
      <c r="F357" s="950"/>
      <c r="G357" s="951"/>
    </row>
    <row r="358" spans="2:7" x14ac:dyDescent="0.2">
      <c r="B358" s="88"/>
      <c r="C358" s="89"/>
      <c r="D358" s="89"/>
      <c r="E358" s="138"/>
      <c r="F358" s="950"/>
      <c r="G358" s="951"/>
    </row>
    <row r="359" spans="2:7" x14ac:dyDescent="0.2">
      <c r="B359" s="88"/>
      <c r="C359" s="89"/>
      <c r="D359" s="89"/>
      <c r="E359" s="138"/>
      <c r="F359" s="950"/>
      <c r="G359" s="951"/>
    </row>
    <row r="360" spans="2:7" x14ac:dyDescent="0.2">
      <c r="B360" s="88"/>
      <c r="C360" s="89"/>
      <c r="D360" s="89"/>
      <c r="E360" s="138"/>
      <c r="F360" s="950"/>
      <c r="G360" s="951"/>
    </row>
    <row r="361" spans="2:7" x14ac:dyDescent="0.2">
      <c r="B361" s="88"/>
      <c r="C361" s="89"/>
      <c r="D361" s="89"/>
      <c r="E361" s="138"/>
      <c r="F361" s="950"/>
      <c r="G361" s="951"/>
    </row>
    <row r="362" spans="2:7" x14ac:dyDescent="0.2">
      <c r="B362" s="88"/>
      <c r="C362" s="89"/>
      <c r="D362" s="89"/>
      <c r="E362" s="138"/>
      <c r="F362" s="950"/>
      <c r="G362" s="951"/>
    </row>
    <row r="363" spans="2:7" x14ac:dyDescent="0.2">
      <c r="B363" s="88"/>
      <c r="C363" s="89"/>
      <c r="D363" s="89"/>
      <c r="E363" s="138"/>
      <c r="F363" s="950"/>
      <c r="G363" s="951"/>
    </row>
    <row r="364" spans="2:7" x14ac:dyDescent="0.2">
      <c r="B364" s="88"/>
      <c r="C364" s="89"/>
      <c r="D364" s="89"/>
      <c r="E364" s="138"/>
      <c r="F364" s="950"/>
      <c r="G364" s="951"/>
    </row>
  </sheetData>
  <mergeCells count="58">
    <mergeCell ref="B132:C132"/>
    <mergeCell ref="B108:B110"/>
    <mergeCell ref="B111:B113"/>
    <mergeCell ref="B114:B116"/>
    <mergeCell ref="B117:B119"/>
    <mergeCell ref="B120:B122"/>
    <mergeCell ref="B123:B125"/>
    <mergeCell ref="C135:D135"/>
    <mergeCell ref="B105:B107"/>
    <mergeCell ref="G74:G75"/>
    <mergeCell ref="B76:B78"/>
    <mergeCell ref="B79:B81"/>
    <mergeCell ref="B82:B84"/>
    <mergeCell ref="B85:B87"/>
    <mergeCell ref="B88:B90"/>
    <mergeCell ref="F74:F75"/>
    <mergeCell ref="B91:B93"/>
    <mergeCell ref="B94:B95"/>
    <mergeCell ref="B96:B98"/>
    <mergeCell ref="B99:B101"/>
    <mergeCell ref="B102:B104"/>
    <mergeCell ref="B126:B128"/>
    <mergeCell ref="B129:B131"/>
    <mergeCell ref="B66:B68"/>
    <mergeCell ref="B69:B71"/>
    <mergeCell ref="C74:C75"/>
    <mergeCell ref="D74:D75"/>
    <mergeCell ref="E74:E75"/>
    <mergeCell ref="E58:E59"/>
    <mergeCell ref="F58:F59"/>
    <mergeCell ref="G58:G59"/>
    <mergeCell ref="B60:B61"/>
    <mergeCell ref="B64:B65"/>
    <mergeCell ref="C64:C65"/>
    <mergeCell ref="D58:D59"/>
    <mergeCell ref="B51:B53"/>
    <mergeCell ref="B54:B55"/>
    <mergeCell ref="B56:B57"/>
    <mergeCell ref="B58:B59"/>
    <mergeCell ref="C58:C59"/>
    <mergeCell ref="B48:B50"/>
    <mergeCell ref="B16:B18"/>
    <mergeCell ref="B19:B21"/>
    <mergeCell ref="B22:B24"/>
    <mergeCell ref="B25:B27"/>
    <mergeCell ref="B28:B30"/>
    <mergeCell ref="B31:B32"/>
    <mergeCell ref="B33:B35"/>
    <mergeCell ref="B36:B38"/>
    <mergeCell ref="B39:B41"/>
    <mergeCell ref="B42:B44"/>
    <mergeCell ref="B45:B47"/>
    <mergeCell ref="B13:B15"/>
    <mergeCell ref="B2:B3"/>
    <mergeCell ref="C2:C3"/>
    <mergeCell ref="B4:B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0" verticalDpi="0" r:id="rId1"/>
  <headerFooter>
    <oddHeader>&amp;C&amp;"Arial,Kalın"&amp;12 &amp;14 ÖSYS TABAN PUANLARI (2013-2015)</oddHeader>
  </headerFooter>
  <rowBreaks count="2" manualBreakCount="2">
    <brk id="61" max="16383" man="1"/>
    <brk id="1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06"/>
  <sheetViews>
    <sheetView zoomScale="75" zoomScaleNormal="75" zoomScaleSheetLayoutView="100" zoomScalePageLayoutView="70" workbookViewId="0">
      <pane xSplit="1" ySplit="2" topLeftCell="B72" activePane="bottomRight" state="frozen"/>
      <selection pane="topRight" activeCell="B1" sqref="B1"/>
      <selection pane="bottomLeft" activeCell="A3" sqref="A3"/>
      <selection pane="bottomRight" activeCell="D84" sqref="D84"/>
    </sheetView>
  </sheetViews>
  <sheetFormatPr defaultRowHeight="12.75" customHeight="1" x14ac:dyDescent="0.2"/>
  <cols>
    <col min="1" max="1" width="41.7109375" style="1532" customWidth="1"/>
    <col min="2" max="2" width="6.85546875" style="1026" customWidth="1"/>
    <col min="3" max="5" width="7" style="1026" customWidth="1"/>
    <col min="6" max="6" width="7.28515625" style="1026" customWidth="1"/>
    <col min="7" max="7" width="7" style="1026" customWidth="1"/>
    <col min="8" max="8" width="5" style="1026" customWidth="1"/>
    <col min="9" max="9" width="7" style="1070" customWidth="1"/>
    <col min="10" max="10" width="7" style="1026" customWidth="1"/>
    <col min="11" max="11" width="8.42578125" style="1026" customWidth="1"/>
    <col min="12" max="12" width="6.140625" style="1026" customWidth="1"/>
    <col min="13" max="13" width="7" style="1026" customWidth="1"/>
    <col min="14" max="14" width="10.140625" style="1026" customWidth="1"/>
    <col min="15" max="15" width="13.42578125" style="1026" customWidth="1"/>
    <col min="16" max="16" width="12.140625" style="1026" customWidth="1"/>
    <col min="17" max="17" width="17.7109375" style="1026" customWidth="1"/>
    <col min="18" max="18" width="9.28515625" style="1026" customWidth="1"/>
    <col min="19" max="19" width="11.5703125" style="1444" customWidth="1"/>
    <col min="20" max="16384" width="9.140625" style="1444"/>
  </cols>
  <sheetData>
    <row r="1" spans="1:24" ht="15" customHeight="1" thickBot="1" x14ac:dyDescent="0.25">
      <c r="A1" s="2465" t="s">
        <v>1064</v>
      </c>
      <c r="B1" s="2467" t="s">
        <v>411</v>
      </c>
      <c r="C1" s="2468"/>
      <c r="D1" s="2457" t="s">
        <v>303</v>
      </c>
      <c r="E1" s="2458"/>
      <c r="F1" s="2469" t="s">
        <v>629</v>
      </c>
      <c r="G1" s="2470"/>
      <c r="H1" s="2459" t="s">
        <v>226</v>
      </c>
      <c r="I1" s="2461"/>
      <c r="J1" s="2459" t="s">
        <v>402</v>
      </c>
      <c r="K1" s="2460"/>
      <c r="L1" s="2459" t="s">
        <v>225</v>
      </c>
      <c r="M1" s="2460"/>
      <c r="N1" s="2459" t="s">
        <v>440</v>
      </c>
      <c r="O1" s="2461"/>
      <c r="P1" s="2457" t="s">
        <v>627</v>
      </c>
      <c r="Q1" s="2462"/>
      <c r="R1" s="2457" t="s">
        <v>628</v>
      </c>
      <c r="S1" s="2458"/>
    </row>
    <row r="2" spans="1:24" ht="15" customHeight="1" thickBot="1" x14ac:dyDescent="0.25">
      <c r="A2" s="2466"/>
      <c r="B2" s="1353" t="s">
        <v>625</v>
      </c>
      <c r="C2" s="1353" t="s">
        <v>626</v>
      </c>
      <c r="D2" s="1353" t="s">
        <v>625</v>
      </c>
      <c r="E2" s="1353" t="s">
        <v>626</v>
      </c>
      <c r="F2" s="1353" t="s">
        <v>625</v>
      </c>
      <c r="G2" s="1353" t="s">
        <v>626</v>
      </c>
      <c r="H2" s="1353" t="s">
        <v>625</v>
      </c>
      <c r="I2" s="1353" t="s">
        <v>626</v>
      </c>
      <c r="J2" s="1353" t="s">
        <v>625</v>
      </c>
      <c r="K2" s="1353" t="s">
        <v>626</v>
      </c>
      <c r="L2" s="1353" t="s">
        <v>625</v>
      </c>
      <c r="M2" s="1353" t="s">
        <v>626</v>
      </c>
      <c r="N2" s="1353" t="s">
        <v>625</v>
      </c>
      <c r="O2" s="1353" t="s">
        <v>626</v>
      </c>
      <c r="P2" s="1353" t="s">
        <v>625</v>
      </c>
      <c r="Q2" s="1353" t="s">
        <v>626</v>
      </c>
      <c r="R2" s="1353" t="s">
        <v>625</v>
      </c>
      <c r="S2" s="1353" t="s">
        <v>626</v>
      </c>
    </row>
    <row r="3" spans="1:24" ht="15" customHeight="1" thickBot="1" x14ac:dyDescent="0.25">
      <c r="A3" s="1445" t="s">
        <v>305</v>
      </c>
      <c r="B3" s="1446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8"/>
      <c r="R3" s="1447"/>
      <c r="S3" s="1449"/>
    </row>
    <row r="4" spans="1:24" ht="15" customHeight="1" x14ac:dyDescent="0.2">
      <c r="A4" s="1450" t="s">
        <v>153</v>
      </c>
      <c r="B4" s="1451">
        <v>35</v>
      </c>
      <c r="C4" s="1452">
        <v>11</v>
      </c>
      <c r="D4" s="1452">
        <v>146</v>
      </c>
      <c r="E4" s="1452">
        <v>63</v>
      </c>
      <c r="F4" s="1452"/>
      <c r="G4" s="1452"/>
      <c r="H4" s="1452">
        <v>3</v>
      </c>
      <c r="I4" s="1452"/>
      <c r="J4" s="1452">
        <v>17</v>
      </c>
      <c r="K4" s="1452">
        <v>13</v>
      </c>
      <c r="L4" s="1452">
        <v>21</v>
      </c>
      <c r="M4" s="1452">
        <v>16</v>
      </c>
      <c r="N4" s="1452">
        <v>1</v>
      </c>
      <c r="O4" s="1452">
        <v>2</v>
      </c>
      <c r="P4" s="1452"/>
      <c r="Q4" s="1452"/>
      <c r="R4" s="1452"/>
      <c r="S4" s="1453"/>
    </row>
    <row r="5" spans="1:24" ht="15" customHeight="1" x14ac:dyDescent="0.2">
      <c r="A5" s="1454" t="s">
        <v>150</v>
      </c>
      <c r="B5" s="1455">
        <v>46</v>
      </c>
      <c r="C5" s="1456">
        <v>29</v>
      </c>
      <c r="D5" s="1456">
        <v>239</v>
      </c>
      <c r="E5" s="1456">
        <v>156</v>
      </c>
      <c r="F5" s="1456"/>
      <c r="G5" s="1456"/>
      <c r="H5" s="1456">
        <v>13</v>
      </c>
      <c r="I5" s="1456">
        <v>9</v>
      </c>
      <c r="J5" s="1456">
        <v>51</v>
      </c>
      <c r="K5" s="1456">
        <v>21</v>
      </c>
      <c r="L5" s="1456">
        <v>35</v>
      </c>
      <c r="M5" s="1456">
        <v>11</v>
      </c>
      <c r="N5" s="1456"/>
      <c r="O5" s="1456">
        <v>1</v>
      </c>
      <c r="P5" s="1456"/>
      <c r="Q5" s="1456"/>
      <c r="R5" s="1456"/>
      <c r="S5" s="1457"/>
    </row>
    <row r="6" spans="1:24" ht="15" customHeight="1" x14ac:dyDescent="0.2">
      <c r="A6" s="1458" t="s">
        <v>1098</v>
      </c>
      <c r="B6" s="1455"/>
      <c r="C6" s="1456"/>
      <c r="D6" s="1456"/>
      <c r="E6" s="1456"/>
      <c r="F6" s="1456"/>
      <c r="G6" s="1456"/>
      <c r="H6" s="1456"/>
      <c r="I6" s="1456"/>
      <c r="J6" s="1456">
        <v>2</v>
      </c>
      <c r="K6" s="1456">
        <v>1</v>
      </c>
      <c r="L6" s="1456"/>
      <c r="M6" s="1456"/>
      <c r="N6" s="1456"/>
      <c r="O6" s="1456"/>
      <c r="P6" s="1456"/>
      <c r="Q6" s="1456"/>
      <c r="R6" s="1456"/>
      <c r="S6" s="1457"/>
    </row>
    <row r="7" spans="1:24" ht="15" customHeight="1" x14ac:dyDescent="0.2">
      <c r="A7" s="1458" t="s">
        <v>1099</v>
      </c>
      <c r="B7" s="1455"/>
      <c r="C7" s="1456"/>
      <c r="D7" s="1456"/>
      <c r="E7" s="1456"/>
      <c r="F7" s="1456"/>
      <c r="G7" s="1456"/>
      <c r="H7" s="1456"/>
      <c r="I7" s="1456"/>
      <c r="J7" s="1456"/>
      <c r="K7" s="1456">
        <v>4</v>
      </c>
      <c r="L7" s="1456"/>
      <c r="M7" s="1456"/>
      <c r="N7" s="1456"/>
      <c r="O7" s="1456"/>
      <c r="P7" s="1456"/>
      <c r="Q7" s="1456"/>
      <c r="R7" s="1456"/>
      <c r="S7" s="1457"/>
    </row>
    <row r="8" spans="1:24" ht="15" customHeight="1" x14ac:dyDescent="0.2">
      <c r="A8" s="1458" t="s">
        <v>274</v>
      </c>
      <c r="B8" s="1455"/>
      <c r="C8" s="1456"/>
      <c r="D8" s="1456"/>
      <c r="E8" s="1456"/>
      <c r="F8" s="1456"/>
      <c r="G8" s="1456"/>
      <c r="H8" s="1456"/>
      <c r="I8" s="1456"/>
      <c r="J8" s="1456">
        <v>13</v>
      </c>
      <c r="K8" s="1456">
        <v>1</v>
      </c>
      <c r="L8" s="1456">
        <v>24</v>
      </c>
      <c r="M8" s="1456">
        <v>5</v>
      </c>
      <c r="N8" s="1456"/>
      <c r="O8" s="1456"/>
      <c r="P8" s="1456"/>
      <c r="Q8" s="1456"/>
      <c r="R8" s="1456"/>
      <c r="S8" s="1457"/>
    </row>
    <row r="9" spans="1:24" ht="15" customHeight="1" x14ac:dyDescent="0.2">
      <c r="A9" s="1458" t="s">
        <v>1100</v>
      </c>
      <c r="B9" s="1455"/>
      <c r="C9" s="1456"/>
      <c r="D9" s="1456"/>
      <c r="E9" s="1456"/>
      <c r="F9" s="1456"/>
      <c r="G9" s="1456"/>
      <c r="H9" s="1456">
        <v>3</v>
      </c>
      <c r="I9" s="1456"/>
      <c r="J9" s="1456">
        <v>50</v>
      </c>
      <c r="K9" s="1456">
        <v>12</v>
      </c>
      <c r="L9" s="1456">
        <v>23</v>
      </c>
      <c r="M9" s="1456">
        <v>6</v>
      </c>
      <c r="N9" s="1456"/>
      <c r="O9" s="1456"/>
      <c r="P9" s="1456"/>
      <c r="Q9" s="1456"/>
      <c r="R9" s="1456"/>
      <c r="S9" s="1457"/>
    </row>
    <row r="10" spans="1:24" ht="15" customHeight="1" x14ac:dyDescent="0.2">
      <c r="A10" s="1458" t="s">
        <v>275</v>
      </c>
      <c r="B10" s="1455"/>
      <c r="C10" s="1456"/>
      <c r="D10" s="1456"/>
      <c r="E10" s="1456"/>
      <c r="F10" s="1456"/>
      <c r="G10" s="1456"/>
      <c r="H10" s="1456">
        <v>3</v>
      </c>
      <c r="I10" s="1456">
        <v>2</v>
      </c>
      <c r="J10" s="1456">
        <v>19</v>
      </c>
      <c r="K10" s="1456">
        <v>25</v>
      </c>
      <c r="L10" s="1456">
        <v>14</v>
      </c>
      <c r="M10" s="1456">
        <v>10</v>
      </c>
      <c r="N10" s="1456"/>
      <c r="O10" s="1456"/>
      <c r="P10" s="1456"/>
      <c r="Q10" s="1456"/>
      <c r="R10" s="1456"/>
      <c r="S10" s="1457"/>
    </row>
    <row r="11" spans="1:24" ht="15" customHeight="1" x14ac:dyDescent="0.2">
      <c r="A11" s="1454" t="s">
        <v>152</v>
      </c>
      <c r="B11" s="1455">
        <v>59</v>
      </c>
      <c r="C11" s="1456">
        <v>18</v>
      </c>
      <c r="D11" s="1456">
        <v>167</v>
      </c>
      <c r="E11" s="1456">
        <v>61</v>
      </c>
      <c r="F11" s="1456"/>
      <c r="G11" s="1456"/>
      <c r="H11" s="1456">
        <v>5</v>
      </c>
      <c r="I11" s="1456">
        <v>2</v>
      </c>
      <c r="J11" s="1456"/>
      <c r="K11" s="1456"/>
      <c r="L11" s="1456">
        <v>31</v>
      </c>
      <c r="M11" s="1456">
        <v>11</v>
      </c>
      <c r="N11" s="1456">
        <v>1</v>
      </c>
      <c r="O11" s="1456"/>
      <c r="P11" s="1456"/>
      <c r="Q11" s="1456"/>
      <c r="R11" s="1456"/>
      <c r="S11" s="1457"/>
    </row>
    <row r="12" spans="1:24" ht="15" customHeight="1" x14ac:dyDescent="0.2">
      <c r="A12" s="1458" t="s">
        <v>1077</v>
      </c>
      <c r="B12" s="1455"/>
      <c r="C12" s="1456"/>
      <c r="D12" s="1456"/>
      <c r="E12" s="1456"/>
      <c r="F12" s="1456"/>
      <c r="G12" s="1456"/>
      <c r="H12" s="1456"/>
      <c r="I12" s="1456">
        <v>1</v>
      </c>
      <c r="J12" s="1456">
        <v>15</v>
      </c>
      <c r="K12" s="1456">
        <v>6</v>
      </c>
      <c r="L12" s="1456"/>
      <c r="M12" s="1456"/>
      <c r="N12" s="1456"/>
      <c r="O12" s="1456"/>
      <c r="P12" s="1456"/>
      <c r="Q12" s="1456"/>
      <c r="R12" s="1456"/>
      <c r="S12" s="1457"/>
    </row>
    <row r="13" spans="1:24" ht="15" customHeight="1" x14ac:dyDescent="0.2">
      <c r="A13" s="1458" t="s">
        <v>277</v>
      </c>
      <c r="B13" s="1455"/>
      <c r="C13" s="1456"/>
      <c r="D13" s="1456"/>
      <c r="E13" s="1456"/>
      <c r="F13" s="1456"/>
      <c r="G13" s="1456"/>
      <c r="H13" s="1456">
        <v>1</v>
      </c>
      <c r="I13" s="1456"/>
      <c r="J13" s="1456">
        <v>15</v>
      </c>
      <c r="K13" s="1456">
        <v>8</v>
      </c>
      <c r="L13" s="1456"/>
      <c r="M13" s="1456"/>
      <c r="N13" s="1456"/>
      <c r="O13" s="1456"/>
      <c r="P13" s="1456"/>
      <c r="Q13" s="1456"/>
      <c r="R13" s="1456"/>
      <c r="S13" s="1457"/>
    </row>
    <row r="14" spans="1:24" ht="17.100000000000001" customHeight="1" thickBot="1" x14ac:dyDescent="0.25">
      <c r="A14" s="1459" t="s">
        <v>278</v>
      </c>
      <c r="B14" s="1460"/>
      <c r="C14" s="1461"/>
      <c r="D14" s="1461"/>
      <c r="E14" s="1461"/>
      <c r="F14" s="1461"/>
      <c r="G14" s="1461"/>
      <c r="H14" s="1461"/>
      <c r="I14" s="1461"/>
      <c r="J14" s="1461">
        <v>36</v>
      </c>
      <c r="K14" s="1461">
        <v>17</v>
      </c>
      <c r="L14" s="1461"/>
      <c r="M14" s="1461"/>
      <c r="N14" s="1461"/>
      <c r="O14" s="1461"/>
      <c r="P14" s="1461"/>
      <c r="Q14" s="1461"/>
      <c r="R14" s="1461"/>
      <c r="S14" s="1462"/>
    </row>
    <row r="15" spans="1:24" s="1465" customFormat="1" ht="15" customHeight="1" thickBot="1" x14ac:dyDescent="0.25">
      <c r="A15" s="1463" t="s">
        <v>145</v>
      </c>
      <c r="B15" s="1464">
        <v>140</v>
      </c>
      <c r="C15" s="1464">
        <v>58</v>
      </c>
      <c r="D15" s="1464">
        <v>552</v>
      </c>
      <c r="E15" s="1464">
        <v>280</v>
      </c>
      <c r="F15" s="1464">
        <v>0</v>
      </c>
      <c r="G15" s="1464">
        <v>0</v>
      </c>
      <c r="H15" s="1464">
        <v>28</v>
      </c>
      <c r="I15" s="1464">
        <v>14</v>
      </c>
      <c r="J15" s="1464">
        <v>218</v>
      </c>
      <c r="K15" s="1464">
        <v>108</v>
      </c>
      <c r="L15" s="1464">
        <v>148</v>
      </c>
      <c r="M15" s="1464">
        <v>59</v>
      </c>
      <c r="N15" s="1464">
        <v>2</v>
      </c>
      <c r="O15" s="1464">
        <v>3</v>
      </c>
      <c r="P15" s="1464">
        <v>0</v>
      </c>
      <c r="Q15" s="1464">
        <v>0</v>
      </c>
      <c r="R15" s="1464">
        <v>0</v>
      </c>
      <c r="S15" s="1464"/>
      <c r="W15" s="1444"/>
      <c r="X15" s="1444"/>
    </row>
    <row r="16" spans="1:24" s="1465" customFormat="1" ht="15" customHeight="1" thickBot="1" x14ac:dyDescent="0.25">
      <c r="A16" s="1463" t="s">
        <v>481</v>
      </c>
      <c r="B16" s="1166"/>
      <c r="C16" s="1466"/>
      <c r="D16" s="1466"/>
      <c r="E16" s="1466"/>
      <c r="F16" s="1466"/>
      <c r="G16" s="1466"/>
      <c r="H16" s="1466"/>
      <c r="I16" s="1466"/>
      <c r="J16" s="1466"/>
      <c r="K16" s="1466"/>
      <c r="L16" s="1466"/>
      <c r="M16" s="1466"/>
      <c r="N16" s="1466"/>
      <c r="O16" s="1466"/>
      <c r="P16" s="1466"/>
      <c r="Q16" s="1466"/>
      <c r="R16" s="1466"/>
      <c r="S16" s="1467"/>
      <c r="W16" s="1444"/>
      <c r="X16" s="1444"/>
    </row>
    <row r="17" spans="1:24" s="1465" customFormat="1" ht="15" customHeight="1" x14ac:dyDescent="0.2">
      <c r="A17" s="1468" t="s">
        <v>103</v>
      </c>
      <c r="B17" s="1469">
        <v>30</v>
      </c>
      <c r="C17" s="1470">
        <v>14</v>
      </c>
      <c r="D17" s="1470">
        <v>161</v>
      </c>
      <c r="E17" s="1470">
        <v>55</v>
      </c>
      <c r="F17" s="1470"/>
      <c r="G17" s="1470"/>
      <c r="H17" s="1470">
        <v>5</v>
      </c>
      <c r="I17" s="1470"/>
      <c r="J17" s="1470">
        <v>33</v>
      </c>
      <c r="K17" s="1470">
        <v>12</v>
      </c>
      <c r="L17" s="1470">
        <v>45</v>
      </c>
      <c r="M17" s="1470">
        <v>21</v>
      </c>
      <c r="N17" s="1470"/>
      <c r="O17" s="1470"/>
      <c r="P17" s="1470"/>
      <c r="Q17" s="1470"/>
      <c r="R17" s="1470"/>
      <c r="S17" s="1471"/>
      <c r="X17" s="1444"/>
    </row>
    <row r="18" spans="1:24" ht="15" customHeight="1" x14ac:dyDescent="0.2">
      <c r="A18" s="1472" t="s">
        <v>156</v>
      </c>
      <c r="B18" s="1455">
        <v>24</v>
      </c>
      <c r="C18" s="1456">
        <v>12</v>
      </c>
      <c r="D18" s="1456">
        <v>96</v>
      </c>
      <c r="E18" s="1456">
        <v>51</v>
      </c>
      <c r="F18" s="1456"/>
      <c r="G18" s="1456"/>
      <c r="H18" s="1456"/>
      <c r="I18" s="1456"/>
      <c r="J18" s="1456"/>
      <c r="K18" s="1456"/>
      <c r="L18" s="1456"/>
      <c r="M18" s="1456"/>
      <c r="N18" s="1456"/>
      <c r="O18" s="1456"/>
      <c r="P18" s="1456"/>
      <c r="Q18" s="1456"/>
      <c r="R18" s="1456"/>
      <c r="S18" s="1457"/>
      <c r="W18" s="1465"/>
    </row>
    <row r="19" spans="1:24" ht="15" customHeight="1" x14ac:dyDescent="0.2">
      <c r="A19" s="1472" t="s">
        <v>159</v>
      </c>
      <c r="B19" s="1455">
        <v>37</v>
      </c>
      <c r="C19" s="1456">
        <v>17</v>
      </c>
      <c r="D19" s="1456">
        <v>101</v>
      </c>
      <c r="E19" s="1456">
        <v>51</v>
      </c>
      <c r="F19" s="1456"/>
      <c r="G19" s="1456"/>
      <c r="H19" s="1456">
        <v>1</v>
      </c>
      <c r="I19" s="1456">
        <v>3</v>
      </c>
      <c r="J19" s="1456">
        <v>31</v>
      </c>
      <c r="K19" s="1456">
        <v>34</v>
      </c>
      <c r="L19" s="1456">
        <v>23</v>
      </c>
      <c r="M19" s="1456">
        <v>31</v>
      </c>
      <c r="N19" s="1456"/>
      <c r="O19" s="1456"/>
      <c r="P19" s="1456"/>
      <c r="Q19" s="1456"/>
      <c r="R19" s="1456"/>
      <c r="S19" s="1457"/>
      <c r="W19" s="1465"/>
    </row>
    <row r="20" spans="1:24" ht="15" customHeight="1" x14ac:dyDescent="0.2">
      <c r="A20" s="1472" t="s">
        <v>160</v>
      </c>
      <c r="B20" s="1455">
        <v>23</v>
      </c>
      <c r="C20" s="1456">
        <v>57</v>
      </c>
      <c r="D20" s="1456">
        <v>135</v>
      </c>
      <c r="E20" s="1456">
        <v>292</v>
      </c>
      <c r="F20" s="1456"/>
      <c r="G20" s="1456"/>
      <c r="H20" s="1456">
        <v>7</v>
      </c>
      <c r="I20" s="1456">
        <v>17</v>
      </c>
      <c r="J20" s="1456">
        <v>18</v>
      </c>
      <c r="K20" s="1456">
        <v>52</v>
      </c>
      <c r="L20" s="1456">
        <v>31</v>
      </c>
      <c r="M20" s="1456">
        <v>37</v>
      </c>
      <c r="N20" s="1456">
        <v>6</v>
      </c>
      <c r="O20" s="1456">
        <v>3</v>
      </c>
      <c r="P20" s="1456"/>
      <c r="Q20" s="1456"/>
      <c r="R20" s="1456"/>
      <c r="S20" s="1457"/>
    </row>
    <row r="21" spans="1:24" ht="15" customHeight="1" x14ac:dyDescent="0.2">
      <c r="A21" s="1472" t="s">
        <v>163</v>
      </c>
      <c r="B21" s="1455">
        <v>37</v>
      </c>
      <c r="C21" s="1456">
        <v>24</v>
      </c>
      <c r="D21" s="1456">
        <v>127</v>
      </c>
      <c r="E21" s="1456">
        <v>88</v>
      </c>
      <c r="F21" s="1456"/>
      <c r="G21" s="1456"/>
      <c r="H21" s="1456"/>
      <c r="I21" s="1456"/>
      <c r="J21" s="1456">
        <v>19</v>
      </c>
      <c r="K21" s="1456">
        <v>11</v>
      </c>
      <c r="L21" s="1456">
        <v>7</v>
      </c>
      <c r="M21" s="1456">
        <v>8</v>
      </c>
      <c r="N21" s="1456"/>
      <c r="O21" s="1456"/>
      <c r="P21" s="1456"/>
      <c r="Q21" s="1456"/>
      <c r="R21" s="1456"/>
      <c r="S21" s="1457"/>
    </row>
    <row r="22" spans="1:24" ht="15" customHeight="1" x14ac:dyDescent="0.2">
      <c r="A22" s="1472" t="s">
        <v>155</v>
      </c>
      <c r="B22" s="1455">
        <v>41</v>
      </c>
      <c r="C22" s="1456">
        <v>22</v>
      </c>
      <c r="D22" s="1456">
        <v>219</v>
      </c>
      <c r="E22" s="1456">
        <v>87</v>
      </c>
      <c r="F22" s="1456"/>
      <c r="G22" s="1456"/>
      <c r="H22" s="1456">
        <v>1</v>
      </c>
      <c r="I22" s="1456">
        <v>1</v>
      </c>
      <c r="J22" s="1456">
        <v>46</v>
      </c>
      <c r="K22" s="1456">
        <v>13</v>
      </c>
      <c r="L22" s="1456">
        <v>24</v>
      </c>
      <c r="M22" s="1456">
        <v>9</v>
      </c>
      <c r="N22" s="1456">
        <v>7</v>
      </c>
      <c r="O22" s="1456">
        <v>2</v>
      </c>
      <c r="P22" s="1456"/>
      <c r="Q22" s="1456"/>
      <c r="R22" s="1456"/>
      <c r="S22" s="1457"/>
    </row>
    <row r="23" spans="1:24" ht="15" customHeight="1" x14ac:dyDescent="0.2">
      <c r="A23" s="1472" t="s">
        <v>158</v>
      </c>
      <c r="B23" s="1455">
        <v>58</v>
      </c>
      <c r="C23" s="1456">
        <v>35</v>
      </c>
      <c r="D23" s="1456">
        <v>192</v>
      </c>
      <c r="E23" s="1456">
        <v>151</v>
      </c>
      <c r="F23" s="1456"/>
      <c r="G23" s="1456"/>
      <c r="H23" s="1456">
        <v>4</v>
      </c>
      <c r="I23" s="1456">
        <v>7</v>
      </c>
      <c r="J23" s="1456"/>
      <c r="K23" s="1456"/>
      <c r="L23" s="1456">
        <v>14</v>
      </c>
      <c r="M23" s="1456">
        <v>15</v>
      </c>
      <c r="N23" s="1456">
        <v>22</v>
      </c>
      <c r="O23" s="1456">
        <v>21</v>
      </c>
      <c r="P23" s="1456"/>
      <c r="Q23" s="1456"/>
      <c r="R23" s="1456"/>
      <c r="S23" s="1457"/>
    </row>
    <row r="24" spans="1:24" ht="15" customHeight="1" x14ac:dyDescent="0.2">
      <c r="A24" s="1472" t="s">
        <v>161</v>
      </c>
      <c r="B24" s="1455">
        <v>53</v>
      </c>
      <c r="C24" s="1456">
        <v>10</v>
      </c>
      <c r="D24" s="1456">
        <v>235</v>
      </c>
      <c r="E24" s="1456">
        <v>53</v>
      </c>
      <c r="F24" s="1456"/>
      <c r="G24" s="1456"/>
      <c r="H24" s="1456">
        <v>21</v>
      </c>
      <c r="I24" s="1456">
        <v>8</v>
      </c>
      <c r="J24" s="1456">
        <v>71</v>
      </c>
      <c r="K24" s="1456">
        <v>6</v>
      </c>
      <c r="L24" s="1456">
        <v>62</v>
      </c>
      <c r="M24" s="1456">
        <v>15</v>
      </c>
      <c r="N24" s="1456">
        <v>21</v>
      </c>
      <c r="O24" s="1456">
        <v>1</v>
      </c>
      <c r="P24" s="1456"/>
      <c r="Q24" s="1456"/>
      <c r="R24" s="1456"/>
      <c r="S24" s="1457"/>
    </row>
    <row r="25" spans="1:24" ht="17.100000000000001" customHeight="1" x14ac:dyDescent="0.2">
      <c r="A25" s="1074" t="s">
        <v>1101</v>
      </c>
      <c r="B25" s="1455"/>
      <c r="C25" s="1456"/>
      <c r="D25" s="1456"/>
      <c r="E25" s="1456"/>
      <c r="F25" s="1456"/>
      <c r="G25" s="1456"/>
      <c r="H25" s="1456"/>
      <c r="I25" s="1456"/>
      <c r="J25" s="1456">
        <v>3</v>
      </c>
      <c r="K25" s="1456">
        <v>1</v>
      </c>
      <c r="L25" s="1456"/>
      <c r="M25" s="1456"/>
      <c r="N25" s="1456"/>
      <c r="O25" s="1456"/>
      <c r="P25" s="1456"/>
      <c r="Q25" s="1456"/>
      <c r="R25" s="1456"/>
      <c r="S25" s="1457"/>
    </row>
    <row r="26" spans="1:24" ht="15" customHeight="1" x14ac:dyDescent="0.2">
      <c r="A26" s="1458" t="s">
        <v>638</v>
      </c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7"/>
    </row>
    <row r="27" spans="1:24" ht="15" customHeight="1" x14ac:dyDescent="0.2">
      <c r="A27" s="1472" t="s">
        <v>162</v>
      </c>
      <c r="B27" s="1455">
        <v>57</v>
      </c>
      <c r="C27" s="1456">
        <v>18</v>
      </c>
      <c r="D27" s="1456">
        <v>234</v>
      </c>
      <c r="E27" s="1456">
        <v>80</v>
      </c>
      <c r="F27" s="1456"/>
      <c r="G27" s="1456"/>
      <c r="H27" s="1456">
        <v>11</v>
      </c>
      <c r="I27" s="1456">
        <v>6</v>
      </c>
      <c r="J27" s="1456">
        <v>34</v>
      </c>
      <c r="K27" s="1456">
        <v>18</v>
      </c>
      <c r="L27" s="1456">
        <v>77</v>
      </c>
      <c r="M27" s="1456">
        <v>41</v>
      </c>
      <c r="N27" s="1456">
        <v>1</v>
      </c>
      <c r="O27" s="1456">
        <v>1</v>
      </c>
      <c r="P27" s="1456"/>
      <c r="Q27" s="1456"/>
      <c r="R27" s="1456"/>
      <c r="S27" s="1457"/>
    </row>
    <row r="28" spans="1:24" ht="15" customHeight="1" x14ac:dyDescent="0.2">
      <c r="A28" s="1074" t="s">
        <v>279</v>
      </c>
      <c r="B28" s="1455"/>
      <c r="C28" s="1456"/>
      <c r="D28" s="1456"/>
      <c r="E28" s="1456"/>
      <c r="F28" s="1456"/>
      <c r="G28" s="1456"/>
      <c r="H28" s="1456">
        <v>2</v>
      </c>
      <c r="I28" s="1456"/>
      <c r="J28" s="1456">
        <v>4</v>
      </c>
      <c r="K28" s="1456">
        <v>4</v>
      </c>
      <c r="L28" s="1456"/>
      <c r="M28" s="1456"/>
      <c r="N28" s="1456"/>
      <c r="O28" s="1456"/>
      <c r="P28" s="1456"/>
      <c r="Q28" s="1456"/>
      <c r="R28" s="1456"/>
      <c r="S28" s="1457"/>
    </row>
    <row r="29" spans="1:24" ht="15" customHeight="1" thickBot="1" x14ac:dyDescent="0.25">
      <c r="A29" s="1473" t="s">
        <v>157</v>
      </c>
      <c r="B29" s="1460">
        <v>25</v>
      </c>
      <c r="C29" s="1461">
        <v>35</v>
      </c>
      <c r="D29" s="1461">
        <v>58</v>
      </c>
      <c r="E29" s="1461">
        <v>93</v>
      </c>
      <c r="F29" s="1461"/>
      <c r="G29" s="1461"/>
      <c r="H29" s="1461"/>
      <c r="I29" s="1461">
        <v>1</v>
      </c>
      <c r="J29" s="1461">
        <v>7</v>
      </c>
      <c r="K29" s="1461">
        <v>5</v>
      </c>
      <c r="L29" s="1461">
        <v>11</v>
      </c>
      <c r="M29" s="1461">
        <v>15</v>
      </c>
      <c r="N29" s="1461"/>
      <c r="O29" s="1461">
        <v>1</v>
      </c>
      <c r="P29" s="1461"/>
      <c r="Q29" s="1461"/>
      <c r="R29" s="1461"/>
      <c r="S29" s="1462"/>
    </row>
    <row r="30" spans="1:24" ht="15" customHeight="1" thickBot="1" x14ac:dyDescent="0.25">
      <c r="A30" s="1463" t="s">
        <v>145</v>
      </c>
      <c r="B30" s="1474">
        <v>385</v>
      </c>
      <c r="C30" s="1474">
        <v>244</v>
      </c>
      <c r="D30" s="1474">
        <v>1558</v>
      </c>
      <c r="E30" s="1474">
        <v>1001</v>
      </c>
      <c r="F30" s="1474">
        <v>0</v>
      </c>
      <c r="G30" s="1474">
        <v>0</v>
      </c>
      <c r="H30" s="1474">
        <v>52</v>
      </c>
      <c r="I30" s="1474">
        <v>43</v>
      </c>
      <c r="J30" s="1474">
        <v>266</v>
      </c>
      <c r="K30" s="1474">
        <v>156</v>
      </c>
      <c r="L30" s="1474">
        <v>294</v>
      </c>
      <c r="M30" s="1474">
        <v>192</v>
      </c>
      <c r="N30" s="1474">
        <v>57</v>
      </c>
      <c r="O30" s="1474">
        <v>29</v>
      </c>
      <c r="P30" s="1474"/>
      <c r="Q30" s="1474"/>
      <c r="R30" s="1474"/>
      <c r="S30" s="1474"/>
    </row>
    <row r="31" spans="1:24" ht="15" customHeight="1" thickBot="1" x14ac:dyDescent="0.25">
      <c r="A31" s="1463" t="s">
        <v>306</v>
      </c>
      <c r="B31" s="1475"/>
      <c r="C31" s="1476"/>
      <c r="D31" s="1476"/>
      <c r="E31" s="1476"/>
      <c r="F31" s="1476"/>
      <c r="G31" s="1476"/>
      <c r="H31" s="1476"/>
      <c r="I31" s="1476"/>
      <c r="J31" s="1476"/>
      <c r="K31" s="1476"/>
      <c r="L31" s="1476"/>
      <c r="M31" s="1476"/>
      <c r="N31" s="1476"/>
      <c r="O31" s="1476"/>
      <c r="P31" s="1476"/>
      <c r="Q31" s="1476"/>
      <c r="R31" s="1476"/>
      <c r="S31" s="1477"/>
    </row>
    <row r="32" spans="1:24" ht="15" customHeight="1" x14ac:dyDescent="0.2">
      <c r="A32" s="1450" t="s">
        <v>165</v>
      </c>
      <c r="B32" s="1451">
        <v>52</v>
      </c>
      <c r="C32" s="1452">
        <v>64</v>
      </c>
      <c r="D32" s="1452">
        <v>296</v>
      </c>
      <c r="E32" s="1452">
        <v>251</v>
      </c>
      <c r="F32" s="1452"/>
      <c r="G32" s="1452"/>
      <c r="H32" s="1452">
        <v>3</v>
      </c>
      <c r="I32" s="1452">
        <v>5</v>
      </c>
      <c r="J32" s="1452">
        <v>31</v>
      </c>
      <c r="K32" s="1452">
        <v>47</v>
      </c>
      <c r="L32" s="1452">
        <v>32</v>
      </c>
      <c r="M32" s="1452">
        <v>39</v>
      </c>
      <c r="N32" s="1452">
        <v>1</v>
      </c>
      <c r="O32" s="1452">
        <v>5</v>
      </c>
      <c r="P32" s="1452"/>
      <c r="Q32" s="1452"/>
      <c r="R32" s="1452"/>
      <c r="S32" s="1453"/>
    </row>
    <row r="33" spans="1:24" ht="15" customHeight="1" x14ac:dyDescent="0.2">
      <c r="A33" s="1454" t="s">
        <v>443</v>
      </c>
      <c r="B33" s="1455">
        <v>53</v>
      </c>
      <c r="C33" s="1456">
        <v>64</v>
      </c>
      <c r="D33" s="1456">
        <v>255</v>
      </c>
      <c r="E33" s="1456">
        <v>252</v>
      </c>
      <c r="F33" s="1456"/>
      <c r="G33" s="1456"/>
      <c r="H33" s="1456">
        <v>10</v>
      </c>
      <c r="I33" s="1456">
        <v>5</v>
      </c>
      <c r="J33" s="1456">
        <v>37</v>
      </c>
      <c r="K33" s="1456">
        <v>33</v>
      </c>
      <c r="L33" s="1456">
        <v>5</v>
      </c>
      <c r="M33" s="1456">
        <v>5</v>
      </c>
      <c r="N33" s="1456">
        <v>5</v>
      </c>
      <c r="O33" s="1456">
        <v>8</v>
      </c>
      <c r="P33" s="1456"/>
      <c r="Q33" s="1456"/>
      <c r="R33" s="1456"/>
      <c r="S33" s="1457"/>
    </row>
    <row r="34" spans="1:24" ht="15" customHeight="1" x14ac:dyDescent="0.2">
      <c r="A34" s="1478" t="s">
        <v>424</v>
      </c>
      <c r="B34" s="1455">
        <v>10</v>
      </c>
      <c r="C34" s="1456">
        <v>5</v>
      </c>
      <c r="D34" s="1456">
        <v>50</v>
      </c>
      <c r="E34" s="1456">
        <v>54</v>
      </c>
      <c r="F34" s="1456"/>
      <c r="G34" s="1456"/>
      <c r="H34" s="1456"/>
      <c r="I34" s="1456"/>
      <c r="J34" s="1456"/>
      <c r="K34" s="1456"/>
      <c r="L34" s="1456"/>
      <c r="M34" s="1456"/>
      <c r="N34" s="1456"/>
      <c r="O34" s="1456"/>
      <c r="P34" s="1456"/>
      <c r="Q34" s="1456"/>
      <c r="R34" s="1456"/>
      <c r="S34" s="1457"/>
    </row>
    <row r="35" spans="1:24" ht="17.100000000000001" customHeight="1" x14ac:dyDescent="0.2">
      <c r="A35" s="1458" t="s">
        <v>280</v>
      </c>
      <c r="B35" s="1455"/>
      <c r="C35" s="1456"/>
      <c r="D35" s="1456"/>
      <c r="E35" s="1456"/>
      <c r="F35" s="1456"/>
      <c r="G35" s="1456"/>
      <c r="H35" s="1456"/>
      <c r="I35" s="1456"/>
      <c r="J35" s="1479"/>
      <c r="K35" s="1456"/>
      <c r="L35" s="1456"/>
      <c r="M35" s="1456"/>
      <c r="N35" s="1456"/>
      <c r="O35" s="1456"/>
      <c r="P35" s="1456">
        <v>22</v>
      </c>
      <c r="Q35" s="1456">
        <v>41</v>
      </c>
      <c r="R35" s="1456"/>
      <c r="S35" s="1457"/>
    </row>
    <row r="36" spans="1:24" ht="15" customHeight="1" x14ac:dyDescent="0.2">
      <c r="A36" s="1454" t="s">
        <v>181</v>
      </c>
      <c r="B36" s="1455">
        <v>64</v>
      </c>
      <c r="C36" s="1456">
        <v>58</v>
      </c>
      <c r="D36" s="1456">
        <v>238</v>
      </c>
      <c r="E36" s="1456">
        <v>213</v>
      </c>
      <c r="F36" s="1456"/>
      <c r="G36" s="1456"/>
      <c r="H36" s="1456">
        <v>11</v>
      </c>
      <c r="I36" s="1456">
        <v>6</v>
      </c>
      <c r="J36" s="1456">
        <v>29</v>
      </c>
      <c r="K36" s="1456">
        <v>28</v>
      </c>
      <c r="L36" s="1456">
        <v>40</v>
      </c>
      <c r="M36" s="1456">
        <v>33</v>
      </c>
      <c r="N36" s="1456"/>
      <c r="O36" s="1456"/>
      <c r="P36" s="1456"/>
      <c r="Q36" s="1456"/>
      <c r="R36" s="1456"/>
      <c r="S36" s="1457"/>
    </row>
    <row r="37" spans="1:24" ht="15" customHeight="1" x14ac:dyDescent="0.2">
      <c r="A37" s="1454" t="s">
        <v>419</v>
      </c>
      <c r="B37" s="1455">
        <v>45</v>
      </c>
      <c r="C37" s="1456">
        <v>26</v>
      </c>
      <c r="D37" s="1456">
        <v>223</v>
      </c>
      <c r="E37" s="1456">
        <v>123</v>
      </c>
      <c r="F37" s="1456"/>
      <c r="G37" s="1456"/>
      <c r="H37" s="1456">
        <v>11</v>
      </c>
      <c r="I37" s="1456">
        <v>11</v>
      </c>
      <c r="J37" s="1456">
        <v>54</v>
      </c>
      <c r="K37" s="1456">
        <v>34</v>
      </c>
      <c r="L37" s="1456">
        <v>45</v>
      </c>
      <c r="M37" s="1456">
        <v>66</v>
      </c>
      <c r="N37" s="1456"/>
      <c r="O37" s="1456"/>
      <c r="P37" s="1456">
        <v>9</v>
      </c>
      <c r="Q37" s="1456">
        <v>8</v>
      </c>
      <c r="R37" s="1456"/>
      <c r="S37" s="1457"/>
    </row>
    <row r="38" spans="1:24" ht="15" customHeight="1" thickBot="1" x14ac:dyDescent="0.25">
      <c r="A38" s="1480" t="s">
        <v>457</v>
      </c>
      <c r="B38" s="1460">
        <v>8</v>
      </c>
      <c r="C38" s="1461">
        <v>5</v>
      </c>
      <c r="D38" s="1461">
        <v>26</v>
      </c>
      <c r="E38" s="1461">
        <v>31</v>
      </c>
      <c r="F38" s="1461"/>
      <c r="G38" s="1461"/>
      <c r="H38" s="1461"/>
      <c r="I38" s="1461"/>
      <c r="J38" s="1461"/>
      <c r="K38" s="1461"/>
      <c r="L38" s="1461"/>
      <c r="M38" s="1461"/>
      <c r="N38" s="1461"/>
      <c r="O38" s="1461"/>
      <c r="P38" s="1461"/>
      <c r="Q38" s="1461"/>
      <c r="R38" s="1461"/>
      <c r="S38" s="1462"/>
    </row>
    <row r="39" spans="1:24" s="1481" customFormat="1" ht="15" customHeight="1" thickBot="1" x14ac:dyDescent="0.25">
      <c r="A39" s="1445" t="s">
        <v>145</v>
      </c>
      <c r="B39" s="1166">
        <v>232</v>
      </c>
      <c r="C39" s="1166">
        <v>222</v>
      </c>
      <c r="D39" s="1166">
        <v>1088</v>
      </c>
      <c r="E39" s="1166">
        <v>924</v>
      </c>
      <c r="F39" s="1166">
        <v>0</v>
      </c>
      <c r="G39" s="1166">
        <v>0</v>
      </c>
      <c r="H39" s="1166">
        <v>35</v>
      </c>
      <c r="I39" s="1166">
        <v>27</v>
      </c>
      <c r="J39" s="1166">
        <v>151</v>
      </c>
      <c r="K39" s="1166">
        <v>142</v>
      </c>
      <c r="L39" s="1166">
        <v>122</v>
      </c>
      <c r="M39" s="1166">
        <v>143</v>
      </c>
      <c r="N39" s="1166">
        <v>6</v>
      </c>
      <c r="O39" s="1166">
        <v>13</v>
      </c>
      <c r="P39" s="1166">
        <v>31</v>
      </c>
      <c r="Q39" s="1166">
        <v>49</v>
      </c>
      <c r="R39" s="1166">
        <v>0</v>
      </c>
      <c r="S39" s="1165">
        <v>0</v>
      </c>
      <c r="W39" s="1444"/>
      <c r="X39" s="1444"/>
    </row>
    <row r="40" spans="1:24" s="1481" customFormat="1" ht="15" customHeight="1" thickBot="1" x14ac:dyDescent="0.25">
      <c r="A40" s="1463" t="s">
        <v>307</v>
      </c>
      <c r="B40" s="1166"/>
      <c r="C40" s="1466"/>
      <c r="D40" s="1466"/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1482"/>
      <c r="W40" s="1444"/>
      <c r="X40" s="1444"/>
    </row>
    <row r="41" spans="1:24" s="1481" customFormat="1" ht="17.100000000000001" customHeight="1" x14ac:dyDescent="0.2">
      <c r="A41" s="1483" t="s">
        <v>450</v>
      </c>
      <c r="B41" s="1451">
        <v>20</v>
      </c>
      <c r="C41" s="1452">
        <v>41</v>
      </c>
      <c r="D41" s="1452">
        <v>95</v>
      </c>
      <c r="E41" s="1452">
        <v>115</v>
      </c>
      <c r="F41" s="1452"/>
      <c r="G41" s="1452"/>
      <c r="H41" s="1452">
        <v>6</v>
      </c>
      <c r="I41" s="1452"/>
      <c r="J41" s="1452">
        <v>14</v>
      </c>
      <c r="K41" s="1452">
        <v>20</v>
      </c>
      <c r="L41" s="1452">
        <v>28</v>
      </c>
      <c r="M41" s="1452">
        <v>21</v>
      </c>
      <c r="N41" s="1452">
        <v>8</v>
      </c>
      <c r="O41" s="1452">
        <v>19</v>
      </c>
      <c r="P41" s="1452"/>
      <c r="Q41" s="1452"/>
      <c r="R41" s="1452"/>
      <c r="S41" s="1453"/>
      <c r="X41" s="1444"/>
    </row>
    <row r="42" spans="1:24" s="1481" customFormat="1" ht="17.100000000000001" customHeight="1" x14ac:dyDescent="0.2">
      <c r="A42" s="1484" t="s">
        <v>483</v>
      </c>
      <c r="B42" s="1455"/>
      <c r="C42" s="1456"/>
      <c r="D42" s="1456"/>
      <c r="E42" s="1456"/>
      <c r="F42" s="1456"/>
      <c r="G42" s="1456"/>
      <c r="H42" s="1456"/>
      <c r="I42" s="1456"/>
      <c r="J42" s="1456">
        <v>14</v>
      </c>
      <c r="K42" s="1456">
        <v>6</v>
      </c>
      <c r="L42" s="1456">
        <v>33</v>
      </c>
      <c r="M42" s="1456">
        <v>21</v>
      </c>
      <c r="N42" s="1456"/>
      <c r="O42" s="1456">
        <v>2</v>
      </c>
      <c r="P42" s="1456"/>
      <c r="Q42" s="1456"/>
      <c r="R42" s="1456"/>
      <c r="S42" s="1457"/>
      <c r="X42" s="1444"/>
    </row>
    <row r="43" spans="1:24" s="1481" customFormat="1" ht="16.5" customHeight="1" x14ac:dyDescent="0.2">
      <c r="A43" s="1074" t="s">
        <v>1090</v>
      </c>
      <c r="B43" s="1455">
        <v>9</v>
      </c>
      <c r="C43" s="1456">
        <v>9</v>
      </c>
      <c r="D43" s="1456">
        <v>71</v>
      </c>
      <c r="E43" s="1456">
        <v>40</v>
      </c>
      <c r="F43" s="1456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6"/>
      <c r="S43" s="1457"/>
      <c r="X43" s="1444"/>
    </row>
    <row r="44" spans="1:24" s="1481" customFormat="1" ht="17.100000000000001" customHeight="1" x14ac:dyDescent="0.2">
      <c r="A44" s="1074" t="s">
        <v>1091</v>
      </c>
      <c r="B44" s="1455">
        <v>9</v>
      </c>
      <c r="C44" s="1456">
        <v>3</v>
      </c>
      <c r="D44" s="1456">
        <v>53</v>
      </c>
      <c r="E44" s="1456">
        <v>37</v>
      </c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6"/>
      <c r="S44" s="1457"/>
      <c r="X44" s="1444"/>
    </row>
    <row r="45" spans="1:24" s="1481" customFormat="1" ht="17.100000000000001" customHeight="1" x14ac:dyDescent="0.2">
      <c r="A45" s="1074" t="s">
        <v>1102</v>
      </c>
      <c r="B45" s="1455">
        <v>16</v>
      </c>
      <c r="C45" s="1456">
        <v>6</v>
      </c>
      <c r="D45" s="1456"/>
      <c r="E45" s="1456"/>
      <c r="F45" s="1456"/>
      <c r="G45" s="1456"/>
      <c r="H45" s="1456"/>
      <c r="I45" s="1456"/>
      <c r="J45" s="1456"/>
      <c r="K45" s="1456"/>
      <c r="L45" s="1456"/>
      <c r="M45" s="1456"/>
      <c r="N45" s="1456"/>
      <c r="O45" s="1456"/>
      <c r="P45" s="1456"/>
      <c r="Q45" s="1456"/>
      <c r="R45" s="1456"/>
      <c r="S45" s="1457"/>
      <c r="X45" s="1444"/>
    </row>
    <row r="46" spans="1:24" s="1481" customFormat="1" ht="17.100000000000001" customHeight="1" x14ac:dyDescent="0.2">
      <c r="A46" s="1485" t="s">
        <v>253</v>
      </c>
      <c r="B46" s="1486"/>
      <c r="C46" s="1487"/>
      <c r="D46" s="1487"/>
      <c r="E46" s="1487"/>
      <c r="F46" s="1456"/>
      <c r="G46" s="1456"/>
      <c r="H46" s="1456"/>
      <c r="I46" s="1487"/>
      <c r="J46" s="1487"/>
      <c r="K46" s="1487"/>
      <c r="L46" s="1487"/>
      <c r="M46" s="1487"/>
      <c r="N46" s="1487"/>
      <c r="O46" s="1487"/>
      <c r="P46" s="1487"/>
      <c r="Q46" s="1487"/>
      <c r="R46" s="1487"/>
      <c r="S46" s="1488"/>
      <c r="X46" s="1444"/>
    </row>
    <row r="47" spans="1:24" s="1481" customFormat="1" ht="17.100000000000001" customHeight="1" x14ac:dyDescent="0.2">
      <c r="A47" s="1074" t="s">
        <v>1093</v>
      </c>
      <c r="B47" s="1455">
        <v>57</v>
      </c>
      <c r="C47" s="1456">
        <v>15</v>
      </c>
      <c r="D47" s="1456">
        <v>345</v>
      </c>
      <c r="E47" s="1456">
        <v>97</v>
      </c>
      <c r="F47" s="1456"/>
      <c r="G47" s="1456"/>
      <c r="H47" s="1456">
        <v>1</v>
      </c>
      <c r="I47" s="1456">
        <v>1</v>
      </c>
      <c r="J47" s="1456"/>
      <c r="K47" s="1456"/>
      <c r="L47" s="1456"/>
      <c r="M47" s="1456"/>
      <c r="N47" s="1456"/>
      <c r="O47" s="1456"/>
      <c r="P47" s="1456"/>
      <c r="Q47" s="1456"/>
      <c r="R47" s="1456"/>
      <c r="S47" s="1457"/>
      <c r="X47" s="1444"/>
    </row>
    <row r="48" spans="1:24" s="1481" customFormat="1" ht="17.100000000000001" customHeight="1" x14ac:dyDescent="0.2">
      <c r="A48" s="1489" t="s">
        <v>1103</v>
      </c>
      <c r="B48" s="1455">
        <v>4</v>
      </c>
      <c r="C48" s="1456">
        <v>2</v>
      </c>
      <c r="D48" s="1456">
        <v>34</v>
      </c>
      <c r="E48" s="1456">
        <v>10</v>
      </c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7"/>
      <c r="X48" s="1444"/>
    </row>
    <row r="49" spans="1:34" s="1481" customFormat="1" ht="17.100000000000001" customHeight="1" x14ac:dyDescent="0.2">
      <c r="A49" s="1074" t="s">
        <v>1104</v>
      </c>
      <c r="B49" s="1455"/>
      <c r="C49" s="1456"/>
      <c r="D49" s="1456"/>
      <c r="E49" s="1456"/>
      <c r="F49" s="1456"/>
      <c r="G49" s="1456"/>
      <c r="H49" s="1456">
        <v>3</v>
      </c>
      <c r="I49" s="1456"/>
      <c r="J49" s="1456">
        <v>41</v>
      </c>
      <c r="K49" s="1456">
        <v>5</v>
      </c>
      <c r="L49" s="1456">
        <v>35</v>
      </c>
      <c r="M49" s="1456">
        <v>10</v>
      </c>
      <c r="N49" s="1456"/>
      <c r="O49" s="1456"/>
      <c r="P49" s="1456"/>
      <c r="Q49" s="1456"/>
      <c r="R49" s="1456"/>
      <c r="S49" s="1457"/>
      <c r="X49" s="1444"/>
    </row>
    <row r="50" spans="1:34" s="1481" customFormat="1" ht="17.100000000000001" customHeight="1" thickBot="1" x14ac:dyDescent="0.25">
      <c r="A50" s="1490" t="s">
        <v>281</v>
      </c>
      <c r="B50" s="1460"/>
      <c r="C50" s="1461"/>
      <c r="D50" s="1461"/>
      <c r="E50" s="1461"/>
      <c r="F50" s="1461"/>
      <c r="G50" s="1461"/>
      <c r="H50" s="1461">
        <v>3</v>
      </c>
      <c r="I50" s="1461"/>
      <c r="J50" s="1461">
        <v>15</v>
      </c>
      <c r="K50" s="1461">
        <v>6</v>
      </c>
      <c r="L50" s="1461">
        <v>40</v>
      </c>
      <c r="M50" s="1461">
        <v>8</v>
      </c>
      <c r="N50" s="1461"/>
      <c r="O50" s="1461"/>
      <c r="P50" s="1461"/>
      <c r="Q50" s="1461"/>
      <c r="R50" s="1461"/>
      <c r="S50" s="1462"/>
      <c r="X50" s="1444"/>
    </row>
    <row r="51" spans="1:34" s="1481" customFormat="1" ht="17.100000000000001" customHeight="1" x14ac:dyDescent="0.2">
      <c r="A51" s="1492" t="s">
        <v>241</v>
      </c>
      <c r="B51" s="1451"/>
      <c r="C51" s="1452"/>
      <c r="D51" s="1452"/>
      <c r="E51" s="1452"/>
      <c r="F51" s="1452"/>
      <c r="G51" s="1452"/>
      <c r="H51" s="1452"/>
      <c r="I51" s="1452"/>
      <c r="J51" s="1452"/>
      <c r="K51" s="1452"/>
      <c r="L51" s="1452">
        <v>67</v>
      </c>
      <c r="M51" s="1452">
        <v>18</v>
      </c>
      <c r="N51" s="1452">
        <v>6</v>
      </c>
      <c r="O51" s="1452">
        <v>2</v>
      </c>
      <c r="P51" s="1452"/>
      <c r="Q51" s="1452"/>
      <c r="R51" s="1452"/>
      <c r="S51" s="1453"/>
      <c r="X51" s="1444"/>
    </row>
    <row r="52" spans="1:34" ht="17.100000000000001" customHeight="1" x14ac:dyDescent="0.2">
      <c r="A52" s="1074" t="s">
        <v>1105</v>
      </c>
      <c r="B52" s="1455">
        <v>74</v>
      </c>
      <c r="C52" s="1456">
        <v>10</v>
      </c>
      <c r="D52" s="1456">
        <v>174</v>
      </c>
      <c r="E52" s="1456">
        <v>21</v>
      </c>
      <c r="F52" s="1456"/>
      <c r="G52" s="1456"/>
      <c r="H52" s="1456"/>
      <c r="I52" s="1456"/>
      <c r="J52" s="1456"/>
      <c r="K52" s="1456"/>
      <c r="L52" s="1456"/>
      <c r="M52" s="1456"/>
      <c r="N52" s="1456"/>
      <c r="O52" s="1456"/>
      <c r="P52" s="1456"/>
      <c r="Q52" s="1456"/>
      <c r="R52" s="1456"/>
      <c r="S52" s="1457"/>
      <c r="W52" s="1481"/>
    </row>
    <row r="53" spans="1:34" ht="17.100000000000001" customHeight="1" x14ac:dyDescent="0.2">
      <c r="A53" s="1074" t="s">
        <v>1106</v>
      </c>
      <c r="B53" s="1455">
        <v>63</v>
      </c>
      <c r="C53" s="1456">
        <v>18</v>
      </c>
      <c r="D53" s="1456">
        <v>157</v>
      </c>
      <c r="E53" s="1456">
        <v>28</v>
      </c>
      <c r="F53" s="1456"/>
      <c r="G53" s="1456"/>
      <c r="H53" s="1456"/>
      <c r="I53" s="1456"/>
      <c r="J53" s="1456"/>
      <c r="K53" s="1456"/>
      <c r="L53" s="1456"/>
      <c r="M53" s="1456"/>
      <c r="N53" s="1456"/>
      <c r="O53" s="1456"/>
      <c r="P53" s="1456"/>
      <c r="Q53" s="1456"/>
      <c r="R53" s="1456"/>
      <c r="S53" s="1457"/>
      <c r="W53" s="1481"/>
    </row>
    <row r="54" spans="1:34" ht="17.100000000000001" customHeight="1" x14ac:dyDescent="0.2">
      <c r="A54" s="1074" t="s">
        <v>1107</v>
      </c>
      <c r="B54" s="1455">
        <v>73</v>
      </c>
      <c r="C54" s="1456">
        <v>3</v>
      </c>
      <c r="D54" s="1456">
        <v>173</v>
      </c>
      <c r="E54" s="1456">
        <v>8</v>
      </c>
      <c r="F54" s="1456"/>
      <c r="G54" s="1456"/>
      <c r="H54" s="1456"/>
      <c r="I54" s="1456">
        <v>1</v>
      </c>
      <c r="J54" s="1456">
        <v>20</v>
      </c>
      <c r="K54" s="1456">
        <v>2</v>
      </c>
      <c r="L54" s="1456"/>
      <c r="M54" s="1456"/>
      <c r="N54" s="1456"/>
      <c r="O54" s="1456"/>
      <c r="P54" s="1456"/>
      <c r="Q54" s="1456"/>
      <c r="R54" s="1456"/>
      <c r="S54" s="1457"/>
    </row>
    <row r="55" spans="1:34" ht="17.100000000000001" customHeight="1" x14ac:dyDescent="0.2">
      <c r="A55" s="1074" t="s">
        <v>1081</v>
      </c>
      <c r="B55" s="1455"/>
      <c r="C55" s="1456"/>
      <c r="D55" s="1456"/>
      <c r="E55" s="1456"/>
      <c r="F55" s="1456"/>
      <c r="G55" s="1456"/>
      <c r="H55" s="1456"/>
      <c r="I55" s="1456"/>
      <c r="J55" s="1456">
        <v>52</v>
      </c>
      <c r="K55" s="1456">
        <v>13</v>
      </c>
      <c r="L55" s="1493"/>
      <c r="M55" s="1456"/>
      <c r="N55" s="1456"/>
      <c r="O55" s="1456"/>
      <c r="P55" s="1456"/>
      <c r="Q55" s="1456"/>
      <c r="R55" s="1456"/>
      <c r="S55" s="1457"/>
    </row>
    <row r="56" spans="1:34" ht="17.100000000000001" customHeight="1" x14ac:dyDescent="0.2">
      <c r="A56" s="1484" t="s">
        <v>222</v>
      </c>
      <c r="B56" s="1455"/>
      <c r="C56" s="1456"/>
      <c r="D56" s="1456"/>
      <c r="E56" s="1456"/>
      <c r="F56" s="1456"/>
      <c r="G56" s="1456"/>
      <c r="H56" s="1456"/>
      <c r="I56" s="1456"/>
      <c r="J56" s="1456">
        <v>10</v>
      </c>
      <c r="K56" s="1456">
        <v>9</v>
      </c>
      <c r="L56" s="1456">
        <v>7</v>
      </c>
      <c r="M56" s="1456">
        <v>13</v>
      </c>
      <c r="N56" s="1456"/>
      <c r="O56" s="1456">
        <v>3</v>
      </c>
      <c r="P56" s="1456"/>
      <c r="Q56" s="1456"/>
      <c r="R56" s="1456"/>
      <c r="S56" s="1457"/>
    </row>
    <row r="57" spans="1:34" ht="17.100000000000001" customHeight="1" x14ac:dyDescent="0.2">
      <c r="A57" s="1494" t="s">
        <v>223</v>
      </c>
      <c r="B57" s="1455"/>
      <c r="C57" s="1456"/>
      <c r="D57" s="1456"/>
      <c r="E57" s="1456"/>
      <c r="F57" s="1456"/>
      <c r="G57" s="1456"/>
      <c r="H57" s="1456">
        <v>3</v>
      </c>
      <c r="I57" s="1456">
        <v>1</v>
      </c>
      <c r="J57" s="1456">
        <v>4</v>
      </c>
      <c r="K57" s="1456">
        <v>1</v>
      </c>
      <c r="L57" s="1456">
        <v>7</v>
      </c>
      <c r="M57" s="1456">
        <v>1</v>
      </c>
      <c r="N57" s="1456">
        <v>5</v>
      </c>
      <c r="O57" s="1456">
        <v>1</v>
      </c>
      <c r="P57" s="1456"/>
      <c r="Q57" s="1456"/>
      <c r="R57" s="1456"/>
      <c r="S57" s="1457"/>
    </row>
    <row r="58" spans="1:34" ht="17.100000000000001" customHeight="1" x14ac:dyDescent="0.2">
      <c r="A58" s="1074" t="s">
        <v>1108</v>
      </c>
      <c r="B58" s="1455"/>
      <c r="C58" s="1456"/>
      <c r="D58" s="1456"/>
      <c r="E58" s="1456"/>
      <c r="F58" s="1456"/>
      <c r="G58" s="1456"/>
      <c r="H58" s="1456"/>
      <c r="I58" s="1456"/>
      <c r="J58" s="1456">
        <v>17</v>
      </c>
      <c r="K58" s="1456">
        <v>6</v>
      </c>
      <c r="L58" s="1456">
        <v>3</v>
      </c>
      <c r="M58" s="1456">
        <v>2</v>
      </c>
      <c r="N58" s="1456"/>
      <c r="O58" s="1456"/>
      <c r="P58" s="1456"/>
      <c r="Q58" s="1456"/>
      <c r="R58" s="1456"/>
      <c r="S58" s="1457"/>
    </row>
    <row r="59" spans="1:34" ht="17.100000000000001" customHeight="1" x14ac:dyDescent="0.2">
      <c r="A59" s="1074" t="s">
        <v>1109</v>
      </c>
      <c r="B59" s="1455"/>
      <c r="C59" s="1456"/>
      <c r="D59" s="1456"/>
      <c r="E59" s="1456"/>
      <c r="F59" s="1456"/>
      <c r="G59" s="1456"/>
      <c r="H59" s="1456"/>
      <c r="I59" s="1456"/>
      <c r="J59" s="1456">
        <v>30</v>
      </c>
      <c r="K59" s="1456">
        <v>3</v>
      </c>
      <c r="L59" s="1456">
        <v>23</v>
      </c>
      <c r="M59" s="1456">
        <v>8</v>
      </c>
      <c r="N59" s="1456">
        <v>2</v>
      </c>
      <c r="O59" s="1456"/>
      <c r="P59" s="1456"/>
      <c r="Q59" s="1456"/>
      <c r="R59" s="1456"/>
      <c r="S59" s="1457"/>
    </row>
    <row r="60" spans="1:34" ht="17.100000000000001" customHeight="1" x14ac:dyDescent="0.2">
      <c r="A60" s="1074" t="s">
        <v>1082</v>
      </c>
      <c r="B60" s="1455"/>
      <c r="C60" s="1456"/>
      <c r="D60" s="1456"/>
      <c r="E60" s="1456"/>
      <c r="F60" s="1456"/>
      <c r="G60" s="1456"/>
      <c r="H60" s="1456"/>
      <c r="I60" s="1456"/>
      <c r="J60" s="1456"/>
      <c r="K60" s="1456"/>
      <c r="L60" s="1456"/>
      <c r="M60" s="1456"/>
      <c r="N60" s="1456"/>
      <c r="O60" s="1456"/>
      <c r="P60" s="1456">
        <v>14</v>
      </c>
      <c r="Q60" s="1456">
        <v>5</v>
      </c>
      <c r="R60" s="1456">
        <v>4</v>
      </c>
      <c r="S60" s="1457"/>
    </row>
    <row r="61" spans="1:34" ht="17.100000000000001" customHeight="1" thickBot="1" x14ac:dyDescent="0.25">
      <c r="A61" s="1495" t="s">
        <v>1110</v>
      </c>
      <c r="B61" s="1460"/>
      <c r="C61" s="1461"/>
      <c r="D61" s="1461"/>
      <c r="E61" s="1461"/>
      <c r="F61" s="1461"/>
      <c r="G61" s="1461"/>
      <c r="H61" s="1461"/>
      <c r="I61" s="1461"/>
      <c r="J61" s="1461">
        <v>16</v>
      </c>
      <c r="K61" s="1461">
        <v>2</v>
      </c>
      <c r="L61" s="1461">
        <v>16</v>
      </c>
      <c r="M61" s="1461">
        <v>2</v>
      </c>
      <c r="N61" s="1461">
        <v>4</v>
      </c>
      <c r="O61" s="1461"/>
      <c r="P61" s="1461"/>
      <c r="Q61" s="1461"/>
      <c r="R61" s="1461"/>
      <c r="S61" s="1462"/>
    </row>
    <row r="62" spans="1:34" ht="15" customHeight="1" thickBot="1" x14ac:dyDescent="0.25">
      <c r="A62" s="1463" t="s">
        <v>145</v>
      </c>
      <c r="B62" s="1474">
        <v>325</v>
      </c>
      <c r="C62" s="1474">
        <v>107</v>
      </c>
      <c r="D62" s="1474">
        <v>1102</v>
      </c>
      <c r="E62" s="1474">
        <v>356</v>
      </c>
      <c r="F62" s="1474">
        <v>0</v>
      </c>
      <c r="G62" s="1474">
        <v>0</v>
      </c>
      <c r="H62" s="1474">
        <v>16</v>
      </c>
      <c r="I62" s="1474">
        <v>3</v>
      </c>
      <c r="J62" s="1474">
        <v>233</v>
      </c>
      <c r="K62" s="1474">
        <v>73</v>
      </c>
      <c r="L62" s="1474">
        <v>259</v>
      </c>
      <c r="M62" s="1474">
        <v>104</v>
      </c>
      <c r="N62" s="1474">
        <v>25</v>
      </c>
      <c r="O62" s="1474">
        <v>27</v>
      </c>
      <c r="P62" s="1474">
        <v>14</v>
      </c>
      <c r="Q62" s="1474">
        <v>5</v>
      </c>
      <c r="R62" s="1474">
        <v>4</v>
      </c>
      <c r="S62" s="1474">
        <v>0</v>
      </c>
    </row>
    <row r="63" spans="1:34" ht="15" customHeight="1" thickBot="1" x14ac:dyDescent="0.25">
      <c r="A63" s="1463" t="s">
        <v>255</v>
      </c>
      <c r="B63" s="1475"/>
      <c r="C63" s="1476"/>
      <c r="D63" s="1476"/>
      <c r="E63" s="1476"/>
      <c r="F63" s="1476"/>
      <c r="G63" s="1476"/>
      <c r="H63" s="1476"/>
      <c r="I63" s="1476"/>
      <c r="J63" s="1476"/>
      <c r="K63" s="1476"/>
      <c r="L63" s="1476"/>
      <c r="M63" s="1476"/>
      <c r="N63" s="1476"/>
      <c r="O63" s="1476"/>
      <c r="P63" s="1476"/>
      <c r="Q63" s="1476"/>
      <c r="R63" s="1476"/>
      <c r="S63" s="1477"/>
    </row>
    <row r="64" spans="1:34" ht="15" customHeight="1" x14ac:dyDescent="0.2">
      <c r="A64" s="1468" t="s">
        <v>171</v>
      </c>
      <c r="B64" s="1496">
        <v>16</v>
      </c>
      <c r="C64" s="1452">
        <v>80</v>
      </c>
      <c r="D64" s="1452">
        <v>103</v>
      </c>
      <c r="E64" s="1452">
        <v>475</v>
      </c>
      <c r="F64" s="1452"/>
      <c r="G64" s="1452"/>
      <c r="H64" s="1452">
        <v>2</v>
      </c>
      <c r="I64" s="1452">
        <v>11</v>
      </c>
      <c r="J64" s="1452">
        <v>42</v>
      </c>
      <c r="K64" s="1452">
        <v>106</v>
      </c>
      <c r="L64" s="1452">
        <v>21</v>
      </c>
      <c r="M64" s="1452">
        <v>114</v>
      </c>
      <c r="N64" s="1452"/>
      <c r="O64" s="1452">
        <v>3</v>
      </c>
      <c r="P64" s="1452">
        <v>9</v>
      </c>
      <c r="Q64" s="1452">
        <v>33</v>
      </c>
      <c r="R64" s="1452">
        <v>3</v>
      </c>
      <c r="S64" s="1453">
        <v>1</v>
      </c>
      <c r="T64" s="1497"/>
      <c r="U64" s="1497"/>
      <c r="V64" s="1497"/>
      <c r="Y64" s="1497"/>
      <c r="Z64" s="1497"/>
      <c r="AA64" s="1497"/>
      <c r="AB64" s="1497"/>
      <c r="AC64" s="1497"/>
      <c r="AD64" s="1497"/>
      <c r="AE64" s="1497"/>
      <c r="AF64" s="1497"/>
      <c r="AG64" s="1497"/>
      <c r="AH64" s="1497"/>
    </row>
    <row r="65" spans="1:34" ht="15" customHeight="1" x14ac:dyDescent="0.2">
      <c r="A65" s="1489" t="s">
        <v>1083</v>
      </c>
      <c r="B65" s="1498"/>
      <c r="C65" s="1456"/>
      <c r="D65" s="1456"/>
      <c r="E65" s="1456"/>
      <c r="F65" s="1456"/>
      <c r="G65" s="1456"/>
      <c r="H65" s="1456"/>
      <c r="I65" s="1456"/>
      <c r="J65" s="1456"/>
      <c r="K65" s="1456"/>
      <c r="L65" s="1456"/>
      <c r="M65" s="1456"/>
      <c r="N65" s="1456"/>
      <c r="O65" s="1456"/>
      <c r="P65" s="1456">
        <v>7</v>
      </c>
      <c r="Q65" s="1456">
        <v>37</v>
      </c>
      <c r="R65" s="1456"/>
      <c r="S65" s="1457"/>
      <c r="T65" s="1497"/>
      <c r="U65" s="1497"/>
      <c r="V65" s="1497"/>
      <c r="Y65" s="1497"/>
      <c r="Z65" s="1497"/>
      <c r="AA65" s="1497"/>
      <c r="AB65" s="1497"/>
      <c r="AC65" s="1497"/>
      <c r="AD65" s="1497"/>
      <c r="AE65" s="1497"/>
      <c r="AF65" s="1497"/>
      <c r="AG65" s="1497"/>
      <c r="AH65" s="1497"/>
    </row>
    <row r="66" spans="1:34" ht="15" customHeight="1" x14ac:dyDescent="0.2">
      <c r="A66" s="1472" t="s">
        <v>173</v>
      </c>
      <c r="B66" s="1498">
        <v>37</v>
      </c>
      <c r="C66" s="1456">
        <v>31</v>
      </c>
      <c r="D66" s="1456">
        <v>152</v>
      </c>
      <c r="E66" s="1456">
        <v>103</v>
      </c>
      <c r="F66" s="1456"/>
      <c r="G66" s="1456"/>
      <c r="H66" s="1456">
        <v>1</v>
      </c>
      <c r="I66" s="1456">
        <v>3</v>
      </c>
      <c r="J66" s="1456">
        <v>34</v>
      </c>
      <c r="K66" s="1456">
        <v>20</v>
      </c>
      <c r="L66" s="1456">
        <v>15</v>
      </c>
      <c r="M66" s="1456">
        <v>3</v>
      </c>
      <c r="N66" s="1456"/>
      <c r="O66" s="1456">
        <v>1</v>
      </c>
      <c r="P66" s="1456"/>
      <c r="Q66" s="1456"/>
      <c r="R66" s="1456"/>
      <c r="S66" s="1457"/>
      <c r="T66" s="1497"/>
      <c r="U66" s="1497"/>
      <c r="V66" s="1497"/>
      <c r="W66" s="1497"/>
      <c r="Y66" s="1497"/>
      <c r="Z66" s="1497"/>
      <c r="AA66" s="1497"/>
      <c r="AB66" s="1497"/>
      <c r="AC66" s="1497"/>
      <c r="AD66" s="1497"/>
      <c r="AE66" s="1497"/>
      <c r="AF66" s="1497"/>
      <c r="AG66" s="1497"/>
      <c r="AH66" s="1497"/>
    </row>
    <row r="67" spans="1:34" ht="15" customHeight="1" x14ac:dyDescent="0.2">
      <c r="A67" s="1472" t="s">
        <v>229</v>
      </c>
      <c r="B67" s="1498">
        <v>23</v>
      </c>
      <c r="C67" s="1456">
        <v>160</v>
      </c>
      <c r="D67" s="1456">
        <v>118</v>
      </c>
      <c r="E67" s="1456">
        <v>989</v>
      </c>
      <c r="F67" s="1456"/>
      <c r="G67" s="1456"/>
      <c r="H67" s="1456">
        <v>5</v>
      </c>
      <c r="I67" s="1456">
        <v>28</v>
      </c>
      <c r="J67" s="1456">
        <v>58</v>
      </c>
      <c r="K67" s="1456">
        <v>330</v>
      </c>
      <c r="L67" s="1456">
        <v>23</v>
      </c>
      <c r="M67" s="1456">
        <v>183</v>
      </c>
      <c r="N67" s="1456">
        <v>3</v>
      </c>
      <c r="O67" s="1456">
        <v>8</v>
      </c>
      <c r="P67" s="1456"/>
      <c r="Q67" s="1456"/>
      <c r="R67" s="1456"/>
      <c r="S67" s="1457"/>
      <c r="T67" s="1497"/>
      <c r="U67" s="1497"/>
      <c r="V67" s="1497"/>
      <c r="W67" s="1497"/>
      <c r="Y67" s="1497"/>
      <c r="Z67" s="1497"/>
      <c r="AA67" s="1497"/>
      <c r="AB67" s="1497"/>
      <c r="AC67" s="1497"/>
      <c r="AD67" s="1497"/>
      <c r="AE67" s="1497"/>
      <c r="AF67" s="1497"/>
      <c r="AG67" s="1497"/>
      <c r="AH67" s="1497"/>
    </row>
    <row r="68" spans="1:34" ht="15" customHeight="1" x14ac:dyDescent="0.2">
      <c r="A68" s="1472" t="s">
        <v>176</v>
      </c>
      <c r="B68" s="1498">
        <v>32</v>
      </c>
      <c r="C68" s="1456">
        <v>53</v>
      </c>
      <c r="D68" s="1456">
        <v>147</v>
      </c>
      <c r="E68" s="1456">
        <v>299</v>
      </c>
      <c r="F68" s="1456"/>
      <c r="G68" s="1456"/>
      <c r="H68" s="1456">
        <v>3</v>
      </c>
      <c r="I68" s="1456">
        <v>8</v>
      </c>
      <c r="J68" s="1456">
        <v>52</v>
      </c>
      <c r="K68" s="1456">
        <v>46</v>
      </c>
      <c r="L68" s="1456">
        <v>14</v>
      </c>
      <c r="M68" s="1456">
        <v>22</v>
      </c>
      <c r="N68" s="1456"/>
      <c r="O68" s="1456"/>
      <c r="P68" s="1456"/>
      <c r="Q68" s="1456"/>
      <c r="R68" s="1456"/>
      <c r="S68" s="1457"/>
      <c r="T68" s="1497"/>
      <c r="U68" s="1497"/>
      <c r="V68" s="1497"/>
      <c r="W68" s="1497"/>
      <c r="Y68" s="1497"/>
      <c r="Z68" s="1497"/>
      <c r="AA68" s="1497"/>
      <c r="AB68" s="1497"/>
      <c r="AC68" s="1497"/>
      <c r="AD68" s="1497"/>
      <c r="AE68" s="1497"/>
      <c r="AF68" s="1497"/>
      <c r="AG68" s="1497"/>
      <c r="AH68" s="1497"/>
    </row>
    <row r="69" spans="1:34" ht="15" customHeight="1" x14ac:dyDescent="0.2">
      <c r="A69" s="1074" t="s">
        <v>1084</v>
      </c>
      <c r="B69" s="1498"/>
      <c r="C69" s="1456"/>
      <c r="D69" s="1456"/>
      <c r="E69" s="1456"/>
      <c r="F69" s="1456"/>
      <c r="G69" s="1456"/>
      <c r="H69" s="1456"/>
      <c r="I69" s="1456"/>
      <c r="J69" s="1456"/>
      <c r="K69" s="1456"/>
      <c r="L69" s="1456"/>
      <c r="M69" s="1456"/>
      <c r="N69" s="1456"/>
      <c r="O69" s="1456"/>
      <c r="P69" s="1456">
        <v>42</v>
      </c>
      <c r="Q69" s="1456">
        <v>87</v>
      </c>
      <c r="R69" s="1456">
        <v>9</v>
      </c>
      <c r="S69" s="1457">
        <v>10</v>
      </c>
      <c r="T69" s="1497"/>
      <c r="U69" s="1497"/>
      <c r="V69" s="1497"/>
      <c r="W69" s="1497"/>
      <c r="Y69" s="1497"/>
      <c r="Z69" s="1497"/>
      <c r="AA69" s="1497"/>
      <c r="AB69" s="1497"/>
      <c r="AC69" s="1497"/>
      <c r="AD69" s="1497"/>
      <c r="AE69" s="1497"/>
      <c r="AF69" s="1497"/>
      <c r="AG69" s="1497"/>
      <c r="AH69" s="1497"/>
    </row>
    <row r="70" spans="1:34" ht="15" customHeight="1" x14ac:dyDescent="0.2">
      <c r="A70" s="1499" t="s">
        <v>174</v>
      </c>
      <c r="B70" s="1498">
        <v>69</v>
      </c>
      <c r="C70" s="1456">
        <v>21</v>
      </c>
      <c r="D70" s="1456">
        <v>242</v>
      </c>
      <c r="E70" s="1456">
        <v>92</v>
      </c>
      <c r="F70" s="1456"/>
      <c r="G70" s="1456"/>
      <c r="H70" s="1456">
        <v>1</v>
      </c>
      <c r="I70" s="1456">
        <v>1</v>
      </c>
      <c r="J70" s="1456">
        <v>52</v>
      </c>
      <c r="K70" s="1456">
        <v>11</v>
      </c>
      <c r="L70" s="1456">
        <v>19</v>
      </c>
      <c r="M70" s="1456">
        <v>3</v>
      </c>
      <c r="N70" s="1456">
        <v>2</v>
      </c>
      <c r="O70" s="1456">
        <v>3</v>
      </c>
      <c r="P70" s="1456"/>
      <c r="Q70" s="1456"/>
      <c r="R70" s="1456"/>
      <c r="S70" s="1457"/>
      <c r="T70" s="1497"/>
      <c r="U70" s="1497"/>
      <c r="V70" s="1497"/>
      <c r="W70" s="1497"/>
      <c r="Y70" s="1497"/>
      <c r="Z70" s="1497"/>
      <c r="AA70" s="1497"/>
      <c r="AB70" s="1497"/>
      <c r="AC70" s="1497"/>
      <c r="AD70" s="1497"/>
      <c r="AE70" s="1497"/>
      <c r="AF70" s="1497"/>
      <c r="AG70" s="1497"/>
      <c r="AH70" s="1497"/>
    </row>
    <row r="71" spans="1:34" ht="15" customHeight="1" x14ac:dyDescent="0.2">
      <c r="A71" s="1500" t="s">
        <v>327</v>
      </c>
      <c r="B71" s="1498">
        <v>9</v>
      </c>
      <c r="C71" s="1456">
        <v>74</v>
      </c>
      <c r="D71" s="1456">
        <v>91</v>
      </c>
      <c r="E71" s="1456">
        <v>307</v>
      </c>
      <c r="F71" s="1456"/>
      <c r="G71" s="1456"/>
      <c r="H71" s="1456"/>
      <c r="I71" s="1456">
        <v>5</v>
      </c>
      <c r="J71" s="1456">
        <v>52</v>
      </c>
      <c r="K71" s="1456">
        <v>196</v>
      </c>
      <c r="L71" s="1456">
        <v>14</v>
      </c>
      <c r="M71" s="1456">
        <v>91</v>
      </c>
      <c r="N71" s="1456"/>
      <c r="O71" s="1456">
        <v>2</v>
      </c>
      <c r="P71" s="1456"/>
      <c r="Q71" s="1456"/>
      <c r="R71" s="1456"/>
      <c r="S71" s="1457"/>
      <c r="T71" s="1497"/>
      <c r="U71" s="1497"/>
      <c r="V71" s="1497"/>
      <c r="W71" s="1497"/>
      <c r="Y71" s="1497"/>
      <c r="Z71" s="1497"/>
      <c r="AA71" s="1497"/>
      <c r="AB71" s="1497"/>
      <c r="AC71" s="1497"/>
      <c r="AD71" s="1497"/>
      <c r="AE71" s="1497"/>
      <c r="AF71" s="1497"/>
      <c r="AG71" s="1497"/>
      <c r="AH71" s="1497"/>
    </row>
    <row r="72" spans="1:34" ht="15" customHeight="1" x14ac:dyDescent="0.2">
      <c r="A72" s="1472" t="s">
        <v>170</v>
      </c>
      <c r="B72" s="1498">
        <v>24</v>
      </c>
      <c r="C72" s="1456">
        <v>188</v>
      </c>
      <c r="D72" s="1456">
        <v>119</v>
      </c>
      <c r="E72" s="1456">
        <v>871</v>
      </c>
      <c r="F72" s="1456"/>
      <c r="G72" s="1456"/>
      <c r="H72" s="1456">
        <v>8</v>
      </c>
      <c r="I72" s="1456">
        <v>18</v>
      </c>
      <c r="J72" s="1456">
        <v>50</v>
      </c>
      <c r="K72" s="1456">
        <v>203</v>
      </c>
      <c r="L72" s="1456">
        <v>33</v>
      </c>
      <c r="M72" s="1456">
        <v>123</v>
      </c>
      <c r="N72" s="1456"/>
      <c r="O72" s="1456">
        <v>2</v>
      </c>
      <c r="P72" s="1456"/>
      <c r="Q72" s="1456"/>
      <c r="R72" s="1456"/>
      <c r="S72" s="1457"/>
      <c r="T72" s="1497"/>
      <c r="U72" s="1497"/>
      <c r="V72" s="1497"/>
      <c r="W72" s="1497"/>
      <c r="Y72" s="1497"/>
      <c r="Z72" s="1497"/>
      <c r="AA72" s="1497"/>
      <c r="AB72" s="1497"/>
      <c r="AC72" s="1497"/>
      <c r="AD72" s="1497"/>
      <c r="AE72" s="1497"/>
      <c r="AF72" s="1497"/>
      <c r="AG72" s="1497"/>
      <c r="AH72" s="1497"/>
    </row>
    <row r="73" spans="1:34" ht="15" customHeight="1" x14ac:dyDescent="0.2">
      <c r="A73" s="1472" t="s">
        <v>175</v>
      </c>
      <c r="B73" s="1498">
        <v>19</v>
      </c>
      <c r="C73" s="1456">
        <v>44</v>
      </c>
      <c r="D73" s="1456">
        <v>107</v>
      </c>
      <c r="E73" s="1456">
        <v>188</v>
      </c>
      <c r="F73" s="1456"/>
      <c r="G73" s="1456"/>
      <c r="H73" s="1456">
        <v>7</v>
      </c>
      <c r="I73" s="1456">
        <v>2</v>
      </c>
      <c r="J73" s="1456">
        <v>20</v>
      </c>
      <c r="K73" s="1456">
        <v>39</v>
      </c>
      <c r="L73" s="1456">
        <v>23</v>
      </c>
      <c r="M73" s="1456">
        <v>32</v>
      </c>
      <c r="N73" s="1456"/>
      <c r="O73" s="1456"/>
      <c r="P73" s="1456"/>
      <c r="Q73" s="1456"/>
      <c r="R73" s="1456"/>
      <c r="S73" s="1457"/>
      <c r="T73" s="1497"/>
      <c r="U73" s="1497"/>
      <c r="V73" s="1497"/>
      <c r="W73" s="1497"/>
      <c r="Y73" s="1497"/>
      <c r="Z73" s="1497"/>
      <c r="AA73" s="1497"/>
      <c r="AB73" s="1497"/>
      <c r="AC73" s="1497"/>
      <c r="AD73" s="1497"/>
      <c r="AE73" s="1497"/>
      <c r="AF73" s="1497"/>
      <c r="AG73" s="1497"/>
      <c r="AH73" s="1497"/>
    </row>
    <row r="74" spans="1:34" ht="15" customHeight="1" x14ac:dyDescent="0.2">
      <c r="A74" s="1472" t="s">
        <v>172</v>
      </c>
      <c r="B74" s="1498">
        <v>61</v>
      </c>
      <c r="C74" s="1456">
        <v>43</v>
      </c>
      <c r="D74" s="1456">
        <v>315</v>
      </c>
      <c r="E74" s="1456">
        <v>217</v>
      </c>
      <c r="F74" s="1456"/>
      <c r="G74" s="1456"/>
      <c r="H74" s="1456">
        <v>2</v>
      </c>
      <c r="I74" s="1456">
        <v>2</v>
      </c>
      <c r="J74" s="1456">
        <v>42</v>
      </c>
      <c r="K74" s="1456">
        <v>20</v>
      </c>
      <c r="L74" s="1456">
        <v>16</v>
      </c>
      <c r="M74" s="1456">
        <v>17</v>
      </c>
      <c r="N74" s="1456">
        <v>2</v>
      </c>
      <c r="O74" s="1456"/>
      <c r="P74" s="1456"/>
      <c r="Q74" s="1456"/>
      <c r="R74" s="1456"/>
      <c r="S74" s="1457"/>
      <c r="T74" s="1497"/>
      <c r="U74" s="1497"/>
      <c r="V74" s="1497"/>
      <c r="W74" s="1497"/>
      <c r="Y74" s="1497"/>
      <c r="Z74" s="1497"/>
      <c r="AA74" s="1497"/>
      <c r="AB74" s="1497"/>
      <c r="AC74" s="1497"/>
      <c r="AD74" s="1497"/>
      <c r="AE74" s="1497"/>
      <c r="AF74" s="1497"/>
      <c r="AG74" s="1497"/>
      <c r="AH74" s="1497"/>
    </row>
    <row r="75" spans="1:34" ht="15" customHeight="1" x14ac:dyDescent="0.2">
      <c r="A75" s="1472" t="s">
        <v>180</v>
      </c>
      <c r="B75" s="1498">
        <v>13</v>
      </c>
      <c r="C75" s="1456">
        <v>54</v>
      </c>
      <c r="D75" s="1456">
        <v>67</v>
      </c>
      <c r="E75" s="1456">
        <v>235</v>
      </c>
      <c r="F75" s="1456"/>
      <c r="G75" s="1456"/>
      <c r="H75" s="1456"/>
      <c r="I75" s="1456">
        <v>1</v>
      </c>
      <c r="J75" s="1456">
        <v>19</v>
      </c>
      <c r="K75" s="1456">
        <v>21</v>
      </c>
      <c r="L75" s="1456">
        <v>4</v>
      </c>
      <c r="M75" s="1456">
        <v>12</v>
      </c>
      <c r="N75" s="1456"/>
      <c r="O75" s="1456"/>
      <c r="P75" s="1456"/>
      <c r="Q75" s="1456"/>
      <c r="R75" s="1456"/>
      <c r="S75" s="1457"/>
      <c r="T75" s="1497"/>
      <c r="U75" s="1497"/>
      <c r="V75" s="1497"/>
      <c r="W75" s="1497"/>
      <c r="Y75" s="1497"/>
      <c r="Z75" s="1497"/>
      <c r="AA75" s="1497"/>
      <c r="AB75" s="1497"/>
      <c r="AC75" s="1497"/>
      <c r="AD75" s="1497"/>
      <c r="AE75" s="1497"/>
      <c r="AF75" s="1497"/>
      <c r="AG75" s="1497"/>
      <c r="AH75" s="1497"/>
    </row>
    <row r="76" spans="1:34" ht="15" customHeight="1" x14ac:dyDescent="0.2">
      <c r="A76" s="1472" t="s">
        <v>178</v>
      </c>
      <c r="B76" s="1498">
        <v>20</v>
      </c>
      <c r="C76" s="1456">
        <v>171</v>
      </c>
      <c r="D76" s="1456">
        <v>96</v>
      </c>
      <c r="E76" s="1456">
        <v>901</v>
      </c>
      <c r="F76" s="1456"/>
      <c r="G76" s="1456"/>
      <c r="H76" s="1456">
        <v>3</v>
      </c>
      <c r="I76" s="1456">
        <v>14</v>
      </c>
      <c r="J76" s="1456">
        <v>33</v>
      </c>
      <c r="K76" s="1456">
        <v>211</v>
      </c>
      <c r="L76" s="1456">
        <v>18</v>
      </c>
      <c r="M76" s="1456">
        <v>124</v>
      </c>
      <c r="N76" s="1456"/>
      <c r="O76" s="1456">
        <v>1</v>
      </c>
      <c r="P76" s="1456"/>
      <c r="Q76" s="1456"/>
      <c r="R76" s="1456"/>
      <c r="S76" s="1457"/>
      <c r="T76" s="1497"/>
      <c r="U76" s="1497"/>
      <c r="V76" s="1497"/>
      <c r="W76" s="1497"/>
      <c r="Y76" s="1497"/>
      <c r="Z76" s="1497"/>
      <c r="AA76" s="1497"/>
      <c r="AB76" s="1497"/>
      <c r="AC76" s="1497"/>
      <c r="AD76" s="1497"/>
      <c r="AE76" s="1497"/>
      <c r="AF76" s="1497"/>
      <c r="AG76" s="1497"/>
      <c r="AH76" s="1497"/>
    </row>
    <row r="77" spans="1:34" ht="15.95" customHeight="1" x14ac:dyDescent="0.2">
      <c r="A77" s="1074" t="s">
        <v>1085</v>
      </c>
      <c r="B77" s="1498"/>
      <c r="C77" s="1456"/>
      <c r="D77" s="1456"/>
      <c r="E77" s="1456"/>
      <c r="F77" s="1456"/>
      <c r="G77" s="1456"/>
      <c r="H77" s="1456"/>
      <c r="I77" s="1456"/>
      <c r="J77" s="1456"/>
      <c r="K77" s="1456"/>
      <c r="L77" s="1456"/>
      <c r="M77" s="1456"/>
      <c r="N77" s="1456"/>
      <c r="O77" s="1456"/>
      <c r="P77" s="1456">
        <v>8</v>
      </c>
      <c r="Q77" s="1456">
        <v>26</v>
      </c>
      <c r="R77" s="1456"/>
      <c r="S77" s="1457">
        <v>1</v>
      </c>
      <c r="T77" s="1026"/>
      <c r="U77" s="1026"/>
      <c r="V77" s="1026"/>
      <c r="W77" s="1497"/>
      <c r="Y77" s="1026"/>
      <c r="Z77" s="1026"/>
      <c r="AA77" s="1026"/>
      <c r="AB77" s="1026"/>
      <c r="AC77" s="1026"/>
      <c r="AD77" s="1026"/>
      <c r="AE77" s="1026"/>
      <c r="AF77" s="1026"/>
      <c r="AG77" s="1026"/>
      <c r="AH77" s="1026"/>
    </row>
    <row r="78" spans="1:34" ht="15" customHeight="1" x14ac:dyDescent="0.2">
      <c r="A78" s="1472" t="s">
        <v>179</v>
      </c>
      <c r="B78" s="1498">
        <v>22</v>
      </c>
      <c r="C78" s="1456">
        <v>58</v>
      </c>
      <c r="D78" s="1456">
        <v>103</v>
      </c>
      <c r="E78" s="1456">
        <v>239</v>
      </c>
      <c r="F78" s="1456"/>
      <c r="G78" s="1456"/>
      <c r="H78" s="1456">
        <v>2</v>
      </c>
      <c r="I78" s="1456"/>
      <c r="J78" s="1456">
        <v>39</v>
      </c>
      <c r="K78" s="1456">
        <v>61</v>
      </c>
      <c r="L78" s="1456">
        <v>15</v>
      </c>
      <c r="M78" s="1456">
        <v>20</v>
      </c>
      <c r="N78" s="1456">
        <v>1</v>
      </c>
      <c r="O78" s="1456">
        <v>2</v>
      </c>
      <c r="P78" s="1456"/>
      <c r="Q78" s="1456"/>
      <c r="R78" s="1456"/>
      <c r="S78" s="1457"/>
      <c r="T78" s="1497"/>
      <c r="U78" s="1497"/>
      <c r="V78" s="1497"/>
      <c r="W78" s="1497"/>
      <c r="Y78" s="1497"/>
      <c r="Z78" s="1497"/>
      <c r="AA78" s="1497"/>
      <c r="AB78" s="1497"/>
      <c r="AC78" s="1497"/>
      <c r="AD78" s="1497"/>
      <c r="AE78" s="1497"/>
      <c r="AF78" s="1497"/>
      <c r="AG78" s="1497"/>
      <c r="AH78" s="1497"/>
    </row>
    <row r="79" spans="1:34" ht="15" customHeight="1" x14ac:dyDescent="0.2">
      <c r="A79" s="1499" t="s">
        <v>227</v>
      </c>
      <c r="B79" s="1498"/>
      <c r="C79" s="1456"/>
      <c r="D79" s="1456"/>
      <c r="E79" s="1456"/>
      <c r="F79" s="1456"/>
      <c r="G79" s="1456"/>
      <c r="H79" s="1456">
        <v>1</v>
      </c>
      <c r="I79" s="1456"/>
      <c r="J79" s="1456">
        <v>7</v>
      </c>
      <c r="K79" s="1456">
        <v>27</v>
      </c>
      <c r="L79" s="1456">
        <v>12</v>
      </c>
      <c r="M79" s="1456">
        <v>29</v>
      </c>
      <c r="N79" s="1456"/>
      <c r="O79" s="1456">
        <v>1</v>
      </c>
      <c r="P79" s="1456"/>
      <c r="Q79" s="1456"/>
      <c r="R79" s="1456"/>
      <c r="S79" s="1457"/>
      <c r="T79" s="1497"/>
      <c r="U79" s="1497"/>
      <c r="V79" s="1497"/>
      <c r="W79" s="1026"/>
      <c r="Y79" s="1497"/>
      <c r="Z79" s="1497"/>
      <c r="AA79" s="1497"/>
      <c r="AB79" s="1497"/>
      <c r="AC79" s="1497"/>
      <c r="AD79" s="1497"/>
      <c r="AE79" s="1497"/>
      <c r="AF79" s="1497"/>
      <c r="AG79" s="1497"/>
      <c r="AH79" s="1497"/>
    </row>
    <row r="80" spans="1:34" ht="15" customHeight="1" thickBot="1" x14ac:dyDescent="0.25">
      <c r="A80" s="1473" t="s">
        <v>242</v>
      </c>
      <c r="B80" s="1501">
        <v>7</v>
      </c>
      <c r="C80" s="1461">
        <v>53</v>
      </c>
      <c r="D80" s="1461">
        <v>21</v>
      </c>
      <c r="E80" s="1461">
        <v>245</v>
      </c>
      <c r="F80" s="1461"/>
      <c r="G80" s="1461"/>
      <c r="H80" s="1461">
        <v>1</v>
      </c>
      <c r="I80" s="1461">
        <v>3</v>
      </c>
      <c r="J80" s="1461">
        <v>14</v>
      </c>
      <c r="K80" s="1461">
        <v>24</v>
      </c>
      <c r="L80" s="1461">
        <v>5</v>
      </c>
      <c r="M80" s="1461">
        <v>19</v>
      </c>
      <c r="N80" s="1461"/>
      <c r="O80" s="1461"/>
      <c r="P80" s="1461"/>
      <c r="Q80" s="1461"/>
      <c r="R80" s="1461"/>
      <c r="S80" s="1462"/>
      <c r="T80" s="1497"/>
      <c r="U80" s="1497"/>
      <c r="V80" s="1497"/>
      <c r="W80" s="1497"/>
      <c r="Y80" s="1497"/>
      <c r="Z80" s="1497"/>
      <c r="AA80" s="1497"/>
      <c r="AB80" s="1497"/>
      <c r="AC80" s="1497"/>
      <c r="AD80" s="1497"/>
      <c r="AE80" s="1497"/>
      <c r="AF80" s="1497"/>
      <c r="AG80" s="1497"/>
      <c r="AH80" s="1497"/>
    </row>
    <row r="81" spans="1:34" ht="15" customHeight="1" thickBot="1" x14ac:dyDescent="0.25">
      <c r="A81" s="1463" t="s">
        <v>145</v>
      </c>
      <c r="B81" s="1166">
        <v>352</v>
      </c>
      <c r="C81" s="1166">
        <v>1030</v>
      </c>
      <c r="D81" s="1166">
        <v>1681</v>
      </c>
      <c r="E81" s="1166">
        <v>5161</v>
      </c>
      <c r="F81" s="1166"/>
      <c r="G81" s="1166"/>
      <c r="H81" s="1166">
        <v>36</v>
      </c>
      <c r="I81" s="1166">
        <v>96</v>
      </c>
      <c r="J81" s="1166">
        <v>514</v>
      </c>
      <c r="K81" s="1166">
        <v>1315</v>
      </c>
      <c r="L81" s="1166">
        <v>232</v>
      </c>
      <c r="M81" s="1166">
        <v>792</v>
      </c>
      <c r="N81" s="1166">
        <v>8</v>
      </c>
      <c r="O81" s="1166">
        <v>23</v>
      </c>
      <c r="P81" s="1166">
        <v>66</v>
      </c>
      <c r="Q81" s="1166">
        <v>183</v>
      </c>
      <c r="R81" s="1166">
        <v>12</v>
      </c>
      <c r="S81" s="1166">
        <v>12</v>
      </c>
      <c r="T81" s="1075"/>
      <c r="U81" s="1075"/>
      <c r="V81" s="1075"/>
      <c r="W81" s="1497"/>
      <c r="Y81" s="1075"/>
      <c r="Z81" s="1075"/>
      <c r="AA81" s="1075"/>
      <c r="AB81" s="1075"/>
      <c r="AC81" s="1075"/>
      <c r="AD81" s="1075"/>
      <c r="AE81" s="1075"/>
      <c r="AF81" s="1075"/>
      <c r="AG81" s="1075"/>
      <c r="AH81" s="1075"/>
    </row>
    <row r="82" spans="1:34" ht="15" customHeight="1" thickBot="1" x14ac:dyDescent="0.25">
      <c r="A82" s="1502" t="s">
        <v>115</v>
      </c>
      <c r="B82" s="1503"/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477"/>
      <c r="W82" s="1497"/>
    </row>
    <row r="83" spans="1:34" ht="15" customHeight="1" thickBot="1" x14ac:dyDescent="0.25">
      <c r="A83" s="1494" t="s">
        <v>190</v>
      </c>
      <c r="B83" s="1451"/>
      <c r="C83" s="1452"/>
      <c r="D83" s="1452"/>
      <c r="E83" s="1452"/>
      <c r="F83" s="1452">
        <v>2</v>
      </c>
      <c r="G83" s="1452">
        <v>98</v>
      </c>
      <c r="H83" s="1452"/>
      <c r="I83" s="1452"/>
      <c r="J83" s="1452"/>
      <c r="K83" s="1452"/>
      <c r="L83" s="1452"/>
      <c r="M83" s="1452"/>
      <c r="N83" s="1452"/>
      <c r="O83" s="1452"/>
      <c r="P83" s="1452"/>
      <c r="Q83" s="1452"/>
      <c r="R83" s="1452"/>
      <c r="S83" s="1453"/>
      <c r="W83" s="1075"/>
    </row>
    <row r="84" spans="1:34" ht="15" customHeight="1" thickBot="1" x14ac:dyDescent="0.25">
      <c r="A84" s="1505" t="s">
        <v>262</v>
      </c>
      <c r="B84" s="1460"/>
      <c r="C84" s="1461"/>
      <c r="D84" s="1461"/>
      <c r="E84" s="1461"/>
      <c r="F84" s="1452"/>
      <c r="G84" s="1452"/>
      <c r="H84" s="1461"/>
      <c r="I84" s="1461"/>
      <c r="J84" s="1461"/>
      <c r="K84" s="1461"/>
      <c r="L84" s="1461"/>
      <c r="M84" s="1461"/>
      <c r="N84" s="1461"/>
      <c r="O84" s="1461"/>
      <c r="P84" s="1461"/>
      <c r="Q84" s="1461"/>
      <c r="R84" s="1461"/>
      <c r="S84" s="1462"/>
    </row>
    <row r="85" spans="1:34" ht="15" customHeight="1" thickBot="1" x14ac:dyDescent="0.25">
      <c r="A85" s="1463" t="s">
        <v>145</v>
      </c>
      <c r="B85" s="1166"/>
      <c r="C85" s="1166"/>
      <c r="D85" s="1166"/>
      <c r="E85" s="1166"/>
      <c r="F85" s="1166">
        <v>2</v>
      </c>
      <c r="G85" s="1166">
        <v>98</v>
      </c>
      <c r="H85" s="1166"/>
      <c r="I85" s="1166"/>
      <c r="J85" s="1166"/>
      <c r="K85" s="1166"/>
      <c r="L85" s="1166"/>
      <c r="M85" s="1166"/>
      <c r="N85" s="1166"/>
      <c r="O85" s="1166"/>
      <c r="P85" s="1166"/>
      <c r="Q85" s="1165"/>
      <c r="R85" s="1165"/>
      <c r="S85" s="1506"/>
    </row>
    <row r="86" spans="1:34" ht="15" customHeight="1" thickBot="1" x14ac:dyDescent="0.25">
      <c r="A86" s="1463" t="s">
        <v>109</v>
      </c>
      <c r="B86" s="1503"/>
      <c r="C86" s="1504"/>
      <c r="D86" s="1504"/>
      <c r="E86" s="1504"/>
      <c r="F86" s="1504"/>
      <c r="G86" s="1504"/>
      <c r="H86" s="1504"/>
      <c r="I86" s="1476"/>
      <c r="J86" s="1504"/>
      <c r="K86" s="1504"/>
      <c r="L86" s="1504"/>
      <c r="M86" s="1504"/>
      <c r="N86" s="1504"/>
      <c r="O86" s="1504"/>
      <c r="P86" s="1504"/>
      <c r="Q86" s="1504"/>
      <c r="R86" s="1504"/>
      <c r="S86" s="1477"/>
    </row>
    <row r="87" spans="1:34" ht="15" customHeight="1" x14ac:dyDescent="0.2">
      <c r="A87" s="1507" t="s">
        <v>236</v>
      </c>
      <c r="B87" s="1451"/>
      <c r="C87" s="1452"/>
      <c r="D87" s="1452"/>
      <c r="E87" s="1452"/>
      <c r="F87" s="1452"/>
      <c r="G87" s="1452"/>
      <c r="H87" s="1452"/>
      <c r="I87" s="1452"/>
      <c r="J87" s="1452">
        <v>2</v>
      </c>
      <c r="K87" s="1452">
        <v>6</v>
      </c>
      <c r="L87" s="1452">
        <v>9</v>
      </c>
      <c r="M87" s="1452">
        <v>6</v>
      </c>
      <c r="N87" s="1452">
        <v>1</v>
      </c>
      <c r="O87" s="1452"/>
      <c r="P87" s="1452"/>
      <c r="Q87" s="1452"/>
      <c r="R87" s="1452"/>
      <c r="S87" s="1453"/>
    </row>
    <row r="88" spans="1:34" ht="15" customHeight="1" x14ac:dyDescent="0.2">
      <c r="A88" s="1508" t="s">
        <v>234</v>
      </c>
      <c r="B88" s="1455"/>
      <c r="C88" s="1456"/>
      <c r="D88" s="1456"/>
      <c r="E88" s="1456"/>
      <c r="F88" s="1456"/>
      <c r="G88" s="1456"/>
      <c r="H88" s="1456"/>
      <c r="I88" s="1456"/>
      <c r="J88" s="1456">
        <v>12</v>
      </c>
      <c r="K88" s="1456">
        <v>5</v>
      </c>
      <c r="L88" s="1456">
        <v>11</v>
      </c>
      <c r="M88" s="1456">
        <v>9</v>
      </c>
      <c r="N88" s="1456"/>
      <c r="O88" s="1456"/>
      <c r="P88" s="1456"/>
      <c r="Q88" s="1456"/>
      <c r="R88" s="1456"/>
      <c r="S88" s="1457"/>
    </row>
    <row r="89" spans="1:34" ht="15" customHeight="1" x14ac:dyDescent="0.2">
      <c r="A89" s="1508" t="s">
        <v>420</v>
      </c>
      <c r="B89" s="1455"/>
      <c r="C89" s="1456"/>
      <c r="D89" s="1456"/>
      <c r="E89" s="1456"/>
      <c r="F89" s="1456"/>
      <c r="G89" s="1456"/>
      <c r="H89" s="1456"/>
      <c r="I89" s="1456"/>
      <c r="J89" s="1456">
        <v>9</v>
      </c>
      <c r="K89" s="1456">
        <v>12</v>
      </c>
      <c r="L89" s="1456">
        <v>11</v>
      </c>
      <c r="M89" s="1456">
        <v>7</v>
      </c>
      <c r="N89" s="1456"/>
      <c r="O89" s="1456"/>
      <c r="P89" s="1456"/>
      <c r="Q89" s="1456"/>
      <c r="R89" s="1456"/>
      <c r="S89" s="1457"/>
    </row>
    <row r="90" spans="1:34" ht="15" customHeight="1" x14ac:dyDescent="0.2">
      <c r="A90" s="1508" t="s">
        <v>235</v>
      </c>
      <c r="B90" s="1455"/>
      <c r="C90" s="1456"/>
      <c r="D90" s="1456"/>
      <c r="E90" s="1456"/>
      <c r="F90" s="1456"/>
      <c r="G90" s="1456"/>
      <c r="H90" s="1456">
        <v>1</v>
      </c>
      <c r="I90" s="1456"/>
      <c r="J90" s="1456">
        <v>33</v>
      </c>
      <c r="K90" s="1456">
        <v>12</v>
      </c>
      <c r="L90" s="1456">
        <v>28</v>
      </c>
      <c r="M90" s="1456">
        <v>21</v>
      </c>
      <c r="N90" s="1456">
        <v>2</v>
      </c>
      <c r="O90" s="1456">
        <v>2</v>
      </c>
      <c r="P90" s="1456"/>
      <c r="Q90" s="1456"/>
      <c r="R90" s="1456"/>
      <c r="S90" s="1457"/>
    </row>
    <row r="91" spans="1:34" ht="15" customHeight="1" x14ac:dyDescent="0.2">
      <c r="A91" s="1508" t="s">
        <v>465</v>
      </c>
      <c r="B91" s="1455"/>
      <c r="C91" s="1456"/>
      <c r="D91" s="1456"/>
      <c r="E91" s="1456"/>
      <c r="F91" s="1456"/>
      <c r="G91" s="1456"/>
      <c r="H91" s="1456"/>
      <c r="I91" s="1456"/>
      <c r="J91" s="1456">
        <v>2</v>
      </c>
      <c r="K91" s="1456">
        <v>2</v>
      </c>
      <c r="L91" s="1456"/>
      <c r="M91" s="1456"/>
      <c r="N91" s="1456"/>
      <c r="O91" s="1456"/>
      <c r="P91" s="1456"/>
      <c r="Q91" s="1456"/>
      <c r="R91" s="1456"/>
      <c r="S91" s="1457"/>
    </row>
    <row r="92" spans="1:34" ht="15" customHeight="1" x14ac:dyDescent="0.2">
      <c r="A92" s="1509" t="s">
        <v>473</v>
      </c>
      <c r="B92" s="1455"/>
      <c r="C92" s="1456"/>
      <c r="D92" s="1456"/>
      <c r="E92" s="1456"/>
      <c r="F92" s="1456"/>
      <c r="G92" s="1456"/>
      <c r="H92" s="1456"/>
      <c r="I92" s="1456"/>
      <c r="J92" s="1456">
        <v>10</v>
      </c>
      <c r="K92" s="1456">
        <v>11</v>
      </c>
      <c r="L92" s="1456"/>
      <c r="M92" s="1456"/>
      <c r="N92" s="1456"/>
      <c r="O92" s="1456"/>
      <c r="P92" s="1456"/>
      <c r="Q92" s="1456"/>
      <c r="R92" s="1456"/>
      <c r="S92" s="1457"/>
    </row>
    <row r="93" spans="1:34" ht="15" customHeight="1" x14ac:dyDescent="0.2">
      <c r="A93" s="1494" t="s">
        <v>126</v>
      </c>
      <c r="B93" s="1455"/>
      <c r="C93" s="1456"/>
      <c r="D93" s="1456"/>
      <c r="E93" s="1456"/>
      <c r="F93" s="1456"/>
      <c r="G93" s="1456"/>
      <c r="H93" s="1456"/>
      <c r="I93" s="1456"/>
      <c r="J93" s="1456">
        <v>1</v>
      </c>
      <c r="K93" s="1456"/>
      <c r="L93" s="1456"/>
      <c r="M93" s="1456"/>
      <c r="N93" s="1456"/>
      <c r="O93" s="1456"/>
      <c r="P93" s="1456"/>
      <c r="Q93" s="1456"/>
      <c r="R93" s="1456"/>
      <c r="S93" s="1457"/>
    </row>
    <row r="94" spans="1:34" ht="15" customHeight="1" x14ac:dyDescent="0.2">
      <c r="A94" s="1494" t="s">
        <v>771</v>
      </c>
      <c r="B94" s="1455"/>
      <c r="C94" s="1456"/>
      <c r="D94" s="1456"/>
      <c r="E94" s="1456"/>
      <c r="F94" s="1456"/>
      <c r="G94" s="1456"/>
      <c r="H94" s="1456"/>
      <c r="I94" s="1456"/>
      <c r="J94" s="1456">
        <v>10</v>
      </c>
      <c r="K94" s="1456">
        <v>16</v>
      </c>
      <c r="L94" s="1456"/>
      <c r="M94" s="1456"/>
      <c r="N94" s="1456"/>
      <c r="O94" s="1456"/>
      <c r="P94" s="1456"/>
      <c r="Q94" s="1456"/>
      <c r="R94" s="1456"/>
      <c r="S94" s="1457"/>
    </row>
    <row r="95" spans="1:34" s="1465" customFormat="1" ht="15" customHeight="1" x14ac:dyDescent="0.2">
      <c r="A95" s="1510" t="s">
        <v>92</v>
      </c>
      <c r="B95" s="1455"/>
      <c r="C95" s="1456"/>
      <c r="D95" s="1456"/>
      <c r="E95" s="1456"/>
      <c r="F95" s="1456"/>
      <c r="G95" s="1456"/>
      <c r="H95" s="1456">
        <v>2</v>
      </c>
      <c r="I95" s="1456"/>
      <c r="J95" s="1456">
        <v>10</v>
      </c>
      <c r="K95" s="1456">
        <v>26</v>
      </c>
      <c r="L95" s="1456">
        <v>9</v>
      </c>
      <c r="M95" s="1456">
        <v>24</v>
      </c>
      <c r="N95" s="1456"/>
      <c r="O95" s="1456">
        <v>2</v>
      </c>
      <c r="P95" s="1456"/>
      <c r="Q95" s="1456"/>
      <c r="R95" s="1456"/>
      <c r="S95" s="1457"/>
      <c r="W95" s="1444"/>
      <c r="X95" s="1444"/>
    </row>
    <row r="96" spans="1:34" ht="15" customHeight="1" x14ac:dyDescent="0.2">
      <c r="A96" s="1508" t="s">
        <v>469</v>
      </c>
      <c r="B96" s="1455"/>
      <c r="C96" s="1456"/>
      <c r="D96" s="1456"/>
      <c r="E96" s="1456"/>
      <c r="F96" s="1456"/>
      <c r="G96" s="1456"/>
      <c r="H96" s="1456">
        <v>1</v>
      </c>
      <c r="I96" s="1456">
        <v>2</v>
      </c>
      <c r="J96" s="1456">
        <v>11</v>
      </c>
      <c r="K96" s="1456">
        <v>9</v>
      </c>
      <c r="L96" s="1456">
        <v>21</v>
      </c>
      <c r="M96" s="1456">
        <v>31</v>
      </c>
      <c r="N96" s="1456">
        <v>1</v>
      </c>
      <c r="O96" s="1456">
        <v>2</v>
      </c>
      <c r="P96" s="1456"/>
      <c r="Q96" s="1456"/>
      <c r="R96" s="1456"/>
      <c r="S96" s="1457"/>
    </row>
    <row r="97" spans="1:23" ht="15" customHeight="1" x14ac:dyDescent="0.2">
      <c r="A97" s="1508" t="s">
        <v>821</v>
      </c>
      <c r="B97" s="1455"/>
      <c r="C97" s="1456"/>
      <c r="D97" s="1456"/>
      <c r="E97" s="1456"/>
      <c r="F97" s="1456"/>
      <c r="G97" s="1456"/>
      <c r="H97" s="1456"/>
      <c r="I97" s="1456"/>
      <c r="J97" s="1456"/>
      <c r="K97" s="1456"/>
      <c r="L97" s="1456">
        <v>4</v>
      </c>
      <c r="M97" s="1456"/>
      <c r="N97" s="1456"/>
      <c r="O97" s="1456">
        <v>1</v>
      </c>
      <c r="P97" s="1456"/>
      <c r="Q97" s="1456"/>
      <c r="R97" s="1456"/>
      <c r="S97" s="1457"/>
      <c r="W97" s="1465"/>
    </row>
    <row r="98" spans="1:23" ht="15" customHeight="1" x14ac:dyDescent="0.2">
      <c r="A98" s="1508" t="s">
        <v>418</v>
      </c>
      <c r="B98" s="1455"/>
      <c r="C98" s="1456"/>
      <c r="D98" s="1456"/>
      <c r="E98" s="1456"/>
      <c r="F98" s="1456"/>
      <c r="G98" s="1456"/>
      <c r="H98" s="1456"/>
      <c r="I98" s="1456"/>
      <c r="J98" s="1456">
        <v>26</v>
      </c>
      <c r="K98" s="1456">
        <v>10</v>
      </c>
      <c r="L98" s="1456">
        <v>15</v>
      </c>
      <c r="M98" s="1456">
        <v>7</v>
      </c>
      <c r="N98" s="1456"/>
      <c r="O98" s="1456"/>
      <c r="P98" s="1456"/>
      <c r="Q98" s="1456"/>
      <c r="R98" s="1456"/>
      <c r="S98" s="1457"/>
    </row>
    <row r="99" spans="1:23" ht="15" customHeight="1" x14ac:dyDescent="0.2">
      <c r="A99" s="1510" t="s">
        <v>123</v>
      </c>
      <c r="B99" s="1455"/>
      <c r="C99" s="1456"/>
      <c r="D99" s="1456"/>
      <c r="E99" s="1456"/>
      <c r="F99" s="1456"/>
      <c r="G99" s="1456"/>
      <c r="H99" s="1456">
        <v>1</v>
      </c>
      <c r="I99" s="1456">
        <v>2</v>
      </c>
      <c r="J99" s="1456">
        <v>15</v>
      </c>
      <c r="K99" s="1456">
        <v>10</v>
      </c>
      <c r="L99" s="1456">
        <v>13</v>
      </c>
      <c r="M99" s="1456">
        <v>20</v>
      </c>
      <c r="N99" s="1456"/>
      <c r="O99" s="1456"/>
      <c r="P99" s="1456"/>
      <c r="Q99" s="1456"/>
      <c r="R99" s="1456"/>
      <c r="S99" s="1457"/>
    </row>
    <row r="100" spans="1:23" ht="15" customHeight="1" thickBot="1" x14ac:dyDescent="0.25">
      <c r="A100" s="1511" t="s">
        <v>116</v>
      </c>
      <c r="B100" s="1460"/>
      <c r="C100" s="1461"/>
      <c r="D100" s="1461"/>
      <c r="E100" s="1461"/>
      <c r="F100" s="1461"/>
      <c r="G100" s="1461"/>
      <c r="H100" s="1461">
        <v>1</v>
      </c>
      <c r="I100" s="1461"/>
      <c r="J100" s="1461">
        <v>2</v>
      </c>
      <c r="K100" s="1461">
        <v>4</v>
      </c>
      <c r="L100" s="1461">
        <v>2</v>
      </c>
      <c r="M100" s="1461">
        <v>3</v>
      </c>
      <c r="N100" s="1461"/>
      <c r="O100" s="1461"/>
      <c r="P100" s="1461"/>
      <c r="Q100" s="1461"/>
      <c r="R100" s="1461"/>
      <c r="S100" s="1462"/>
    </row>
    <row r="101" spans="1:23" ht="15" customHeight="1" thickBot="1" x14ac:dyDescent="0.25">
      <c r="A101" s="1463" t="s">
        <v>145</v>
      </c>
      <c r="B101" s="1166"/>
      <c r="C101" s="1166"/>
      <c r="D101" s="1166"/>
      <c r="E101" s="1166"/>
      <c r="F101" s="1166"/>
      <c r="G101" s="1166"/>
      <c r="H101" s="1166">
        <v>6</v>
      </c>
      <c r="I101" s="1166">
        <v>4</v>
      </c>
      <c r="J101" s="1166">
        <v>143</v>
      </c>
      <c r="K101" s="1166">
        <v>123</v>
      </c>
      <c r="L101" s="1166">
        <v>123</v>
      </c>
      <c r="M101" s="1166">
        <v>128</v>
      </c>
      <c r="N101" s="1166">
        <v>4</v>
      </c>
      <c r="O101" s="1166">
        <v>7</v>
      </c>
      <c r="P101" s="1166"/>
      <c r="Q101" s="1166"/>
      <c r="R101" s="1166"/>
      <c r="S101" s="1166"/>
    </row>
    <row r="102" spans="1:23" ht="15" customHeight="1" thickBot="1" x14ac:dyDescent="0.25">
      <c r="A102" s="1502" t="s">
        <v>591</v>
      </c>
      <c r="B102" s="1512"/>
      <c r="C102" s="1513"/>
      <c r="D102" s="1513"/>
      <c r="E102" s="1513"/>
      <c r="F102" s="1513"/>
      <c r="G102" s="1513"/>
      <c r="H102" s="1513"/>
      <c r="I102" s="1513"/>
      <c r="J102" s="1513"/>
      <c r="K102" s="1513"/>
      <c r="L102" s="1513"/>
      <c r="M102" s="1513"/>
      <c r="N102" s="1513"/>
      <c r="O102" s="1513"/>
      <c r="P102" s="1513"/>
      <c r="Q102" s="1513"/>
      <c r="R102" s="1513"/>
      <c r="S102" s="1467"/>
    </row>
    <row r="103" spans="1:23" ht="15" customHeight="1" x14ac:dyDescent="0.2">
      <c r="A103" s="1494" t="s">
        <v>110</v>
      </c>
      <c r="B103" s="1451"/>
      <c r="C103" s="1452"/>
      <c r="D103" s="1452"/>
      <c r="E103" s="1452"/>
      <c r="F103" s="1452"/>
      <c r="G103" s="1452"/>
      <c r="H103" s="1452"/>
      <c r="I103" s="1452">
        <v>1</v>
      </c>
      <c r="J103" s="1452">
        <v>11</v>
      </c>
      <c r="K103" s="1452">
        <v>7</v>
      </c>
      <c r="L103" s="1452"/>
      <c r="M103" s="1452"/>
      <c r="N103" s="1452"/>
      <c r="O103" s="1452"/>
      <c r="P103" s="1452"/>
      <c r="Q103" s="1452"/>
      <c r="R103" s="1452"/>
      <c r="S103" s="1453"/>
    </row>
    <row r="104" spans="1:23" ht="15" customHeight="1" x14ac:dyDescent="0.2">
      <c r="A104" s="1494" t="s">
        <v>240</v>
      </c>
      <c r="B104" s="1455"/>
      <c r="C104" s="1456"/>
      <c r="D104" s="1456"/>
      <c r="E104" s="1456"/>
      <c r="F104" s="1456"/>
      <c r="G104" s="1456"/>
      <c r="H104" s="1456"/>
      <c r="I104" s="1456"/>
      <c r="J104" s="1456">
        <v>8</v>
      </c>
      <c r="K104" s="1456">
        <v>25</v>
      </c>
      <c r="L104" s="1456"/>
      <c r="M104" s="1456"/>
      <c r="N104" s="1456"/>
      <c r="O104" s="1456"/>
      <c r="P104" s="1456"/>
      <c r="Q104" s="1456"/>
      <c r="R104" s="1456"/>
      <c r="S104" s="1457"/>
    </row>
    <row r="105" spans="1:23" ht="15" customHeight="1" x14ac:dyDescent="0.2">
      <c r="A105" s="1494" t="s">
        <v>233</v>
      </c>
      <c r="B105" s="1455"/>
      <c r="C105" s="1456"/>
      <c r="D105" s="1456"/>
      <c r="E105" s="1456"/>
      <c r="F105" s="1456"/>
      <c r="G105" s="1456"/>
      <c r="H105" s="1456">
        <v>2</v>
      </c>
      <c r="I105" s="1456">
        <v>1</v>
      </c>
      <c r="J105" s="1456">
        <v>45</v>
      </c>
      <c r="K105" s="1456">
        <v>17</v>
      </c>
      <c r="L105" s="1456"/>
      <c r="M105" s="1456"/>
      <c r="N105" s="1456"/>
      <c r="O105" s="1456"/>
      <c r="P105" s="1456"/>
      <c r="Q105" s="1456"/>
      <c r="R105" s="1456"/>
      <c r="S105" s="1457"/>
    </row>
    <row r="106" spans="1:23" ht="15" customHeight="1" x14ac:dyDescent="0.2">
      <c r="A106" s="1514" t="s">
        <v>288</v>
      </c>
      <c r="B106" s="1455"/>
      <c r="C106" s="1456"/>
      <c r="D106" s="1456"/>
      <c r="E106" s="1456"/>
      <c r="F106" s="1456"/>
      <c r="G106" s="1456"/>
      <c r="H106" s="1456"/>
      <c r="I106" s="1456"/>
      <c r="J106" s="1456"/>
      <c r="K106" s="1456"/>
      <c r="L106" s="1456"/>
      <c r="M106" s="1456"/>
      <c r="N106" s="1456"/>
      <c r="O106" s="1456"/>
      <c r="P106" s="1456">
        <v>9</v>
      </c>
      <c r="Q106" s="1456">
        <v>3</v>
      </c>
      <c r="R106" s="1456"/>
      <c r="S106" s="1457"/>
    </row>
    <row r="107" spans="1:23" ht="15" customHeight="1" x14ac:dyDescent="0.2">
      <c r="A107" s="1494" t="s">
        <v>133</v>
      </c>
      <c r="B107" s="1455"/>
      <c r="C107" s="1456"/>
      <c r="D107" s="1456"/>
      <c r="E107" s="1456"/>
      <c r="F107" s="1456"/>
      <c r="G107" s="1456"/>
      <c r="H107" s="1456">
        <v>3</v>
      </c>
      <c r="I107" s="1456">
        <v>6</v>
      </c>
      <c r="J107" s="1456">
        <v>12</v>
      </c>
      <c r="K107" s="1456">
        <v>19</v>
      </c>
      <c r="L107" s="1456">
        <v>14</v>
      </c>
      <c r="M107" s="1456">
        <v>16</v>
      </c>
      <c r="N107" s="1456"/>
      <c r="O107" s="1456"/>
      <c r="P107" s="1456"/>
      <c r="Q107" s="1456"/>
      <c r="R107" s="1456"/>
      <c r="S107" s="1457"/>
    </row>
    <row r="108" spans="1:23" ht="15" customHeight="1" x14ac:dyDescent="0.2">
      <c r="A108" s="1494" t="s">
        <v>484</v>
      </c>
      <c r="B108" s="1455"/>
      <c r="C108" s="1456"/>
      <c r="D108" s="1456"/>
      <c r="E108" s="1456"/>
      <c r="F108" s="1456"/>
      <c r="G108" s="1456"/>
      <c r="H108" s="1456"/>
      <c r="I108" s="1456"/>
      <c r="J108" s="1456">
        <v>0</v>
      </c>
      <c r="K108" s="1456"/>
      <c r="L108" s="1456">
        <v>16</v>
      </c>
      <c r="M108" s="1456">
        <v>15</v>
      </c>
      <c r="N108" s="1456"/>
      <c r="O108" s="1456"/>
      <c r="P108" s="1456"/>
      <c r="Q108" s="1456"/>
      <c r="R108" s="1456"/>
      <c r="S108" s="1457"/>
    </row>
    <row r="109" spans="1:23" ht="15" customHeight="1" x14ac:dyDescent="0.2">
      <c r="A109" s="1494" t="s">
        <v>963</v>
      </c>
      <c r="B109" s="1455"/>
      <c r="C109" s="1456"/>
      <c r="D109" s="1456"/>
      <c r="E109" s="1456"/>
      <c r="F109" s="1456"/>
      <c r="G109" s="1456"/>
      <c r="H109" s="1456">
        <v>1</v>
      </c>
      <c r="I109" s="1456"/>
      <c r="J109" s="1456">
        <v>38</v>
      </c>
      <c r="K109" s="1456">
        <v>2</v>
      </c>
      <c r="L109" s="1456"/>
      <c r="M109" s="1456"/>
      <c r="N109" s="1456"/>
      <c r="O109" s="1456"/>
      <c r="P109" s="1456"/>
      <c r="Q109" s="1456"/>
      <c r="R109" s="1456"/>
      <c r="S109" s="1457"/>
    </row>
    <row r="110" spans="1:23" ht="15" customHeight="1" x14ac:dyDescent="0.2">
      <c r="A110" s="1494" t="s">
        <v>508</v>
      </c>
      <c r="B110" s="1455"/>
      <c r="C110" s="1456"/>
      <c r="D110" s="1456"/>
      <c r="E110" s="1456"/>
      <c r="F110" s="1456"/>
      <c r="G110" s="1456"/>
      <c r="H110" s="1456"/>
      <c r="I110" s="1456"/>
      <c r="J110" s="1456"/>
      <c r="K110" s="1456"/>
      <c r="L110" s="1456"/>
      <c r="M110" s="1456"/>
      <c r="N110" s="1456"/>
      <c r="O110" s="1456"/>
      <c r="P110" s="1456"/>
      <c r="Q110" s="1456"/>
      <c r="R110" s="1456"/>
      <c r="S110" s="1457"/>
    </row>
    <row r="111" spans="1:23" ht="17.100000000000001" customHeight="1" x14ac:dyDescent="0.2">
      <c r="A111" s="1074" t="s">
        <v>1111</v>
      </c>
      <c r="B111" s="1455"/>
      <c r="C111" s="1456"/>
      <c r="D111" s="1456"/>
      <c r="E111" s="1456"/>
      <c r="F111" s="1456"/>
      <c r="G111" s="1456"/>
      <c r="H111" s="1456"/>
      <c r="I111" s="1456"/>
      <c r="J111" s="1456">
        <v>23</v>
      </c>
      <c r="K111" s="1456">
        <v>9</v>
      </c>
      <c r="L111" s="1456"/>
      <c r="M111" s="1456"/>
      <c r="N111" s="1456"/>
      <c r="O111" s="1456"/>
      <c r="P111" s="1456"/>
      <c r="Q111" s="1456"/>
      <c r="R111" s="1456"/>
      <c r="S111" s="1457"/>
    </row>
    <row r="112" spans="1:23" ht="15" customHeight="1" x14ac:dyDescent="0.2">
      <c r="A112" s="1494" t="s">
        <v>412</v>
      </c>
      <c r="B112" s="1455"/>
      <c r="C112" s="1456"/>
      <c r="D112" s="1456"/>
      <c r="E112" s="1456"/>
      <c r="F112" s="1456"/>
      <c r="G112" s="1456"/>
      <c r="H112" s="1456"/>
      <c r="I112" s="1456">
        <v>1</v>
      </c>
      <c r="J112" s="1456">
        <v>27</v>
      </c>
      <c r="K112" s="1456">
        <v>9</v>
      </c>
      <c r="L112" s="1456">
        <v>11</v>
      </c>
      <c r="M112" s="1456">
        <v>7</v>
      </c>
      <c r="N112" s="1456"/>
      <c r="O112" s="1456"/>
      <c r="P112" s="1456"/>
      <c r="Q112" s="1456"/>
      <c r="R112" s="1456"/>
      <c r="S112" s="1457"/>
    </row>
    <row r="113" spans="1:24" ht="15" customHeight="1" x14ac:dyDescent="0.2">
      <c r="A113" s="1494" t="s">
        <v>263</v>
      </c>
      <c r="B113" s="1455"/>
      <c r="C113" s="1456"/>
      <c r="D113" s="1456"/>
      <c r="E113" s="1456"/>
      <c r="F113" s="1456"/>
      <c r="G113" s="1456"/>
      <c r="H113" s="1456"/>
      <c r="I113" s="1456"/>
      <c r="J113" s="1456">
        <v>15</v>
      </c>
      <c r="K113" s="1456">
        <v>8</v>
      </c>
      <c r="L113" s="1456"/>
      <c r="M113" s="1456"/>
      <c r="N113" s="1456"/>
      <c r="O113" s="1456"/>
      <c r="P113" s="1456"/>
      <c r="Q113" s="1456"/>
      <c r="R113" s="1456"/>
      <c r="S113" s="1457"/>
    </row>
    <row r="114" spans="1:24" ht="15" customHeight="1" x14ac:dyDescent="0.2">
      <c r="A114" s="1494" t="s">
        <v>348</v>
      </c>
      <c r="B114" s="1455"/>
      <c r="C114" s="1456"/>
      <c r="D114" s="1456"/>
      <c r="E114" s="1456"/>
      <c r="F114" s="1456"/>
      <c r="G114" s="1456"/>
      <c r="H114" s="1456"/>
      <c r="I114" s="1456">
        <v>1</v>
      </c>
      <c r="J114" s="1456">
        <v>30</v>
      </c>
      <c r="K114" s="1456">
        <v>16</v>
      </c>
      <c r="L114" s="1456"/>
      <c r="M114" s="1456"/>
      <c r="N114" s="1456"/>
      <c r="O114" s="1456"/>
      <c r="P114" s="1456">
        <v>11</v>
      </c>
      <c r="Q114" s="1456">
        <v>9</v>
      </c>
      <c r="R114" s="1456">
        <v>6</v>
      </c>
      <c r="S114" s="1457"/>
    </row>
    <row r="115" spans="1:24" s="1465" customFormat="1" ht="15" customHeight="1" x14ac:dyDescent="0.2">
      <c r="A115" s="1494" t="s">
        <v>352</v>
      </c>
      <c r="B115" s="1455"/>
      <c r="C115" s="1456"/>
      <c r="D115" s="1456"/>
      <c r="E115" s="1456"/>
      <c r="F115" s="1456"/>
      <c r="G115" s="1456"/>
      <c r="H115" s="1456">
        <v>1</v>
      </c>
      <c r="I115" s="1456">
        <v>1</v>
      </c>
      <c r="J115" s="1456">
        <v>36</v>
      </c>
      <c r="K115" s="1456">
        <v>21</v>
      </c>
      <c r="L115" s="1456"/>
      <c r="M115" s="1456"/>
      <c r="N115" s="1456"/>
      <c r="O115" s="1456"/>
      <c r="P115" s="1456"/>
      <c r="Q115" s="1456"/>
      <c r="R115" s="1456"/>
      <c r="S115" s="1457"/>
      <c r="W115" s="1444"/>
      <c r="X115" s="1444"/>
    </row>
    <row r="116" spans="1:24" ht="15" customHeight="1" x14ac:dyDescent="0.2">
      <c r="A116" s="1494" t="s">
        <v>578</v>
      </c>
      <c r="B116" s="1455"/>
      <c r="C116" s="1456"/>
      <c r="D116" s="1456"/>
      <c r="E116" s="1456"/>
      <c r="F116" s="1456"/>
      <c r="G116" s="1456"/>
      <c r="H116" s="1456"/>
      <c r="I116" s="1456"/>
      <c r="J116" s="1456">
        <v>35</v>
      </c>
      <c r="K116" s="1456">
        <v>11</v>
      </c>
      <c r="L116" s="1456"/>
      <c r="M116" s="1456"/>
      <c r="N116" s="1456"/>
      <c r="O116" s="1456"/>
      <c r="P116" s="1456"/>
      <c r="Q116" s="1456"/>
      <c r="R116" s="1456"/>
      <c r="S116" s="1457"/>
    </row>
    <row r="117" spans="1:24" ht="15" customHeight="1" thickBot="1" x14ac:dyDescent="0.25">
      <c r="A117" s="1494" t="s">
        <v>232</v>
      </c>
      <c r="B117" s="1460"/>
      <c r="C117" s="1461"/>
      <c r="D117" s="1461"/>
      <c r="E117" s="1461"/>
      <c r="F117" s="1461"/>
      <c r="G117" s="1461"/>
      <c r="H117" s="1461"/>
      <c r="I117" s="1461"/>
      <c r="J117" s="1461">
        <v>8</v>
      </c>
      <c r="K117" s="1461">
        <v>2</v>
      </c>
      <c r="L117" s="1461">
        <v>7</v>
      </c>
      <c r="M117" s="1461">
        <v>5</v>
      </c>
      <c r="N117" s="1461"/>
      <c r="O117" s="1461"/>
      <c r="P117" s="1461"/>
      <c r="Q117" s="1461"/>
      <c r="R117" s="1461"/>
      <c r="S117" s="1462"/>
      <c r="W117" s="1465"/>
    </row>
    <row r="118" spans="1:24" ht="15" customHeight="1" thickBot="1" x14ac:dyDescent="0.25">
      <c r="A118" s="1463" t="s">
        <v>145</v>
      </c>
      <c r="B118" s="1165"/>
      <c r="C118" s="1165"/>
      <c r="D118" s="1165"/>
      <c r="E118" s="1165"/>
      <c r="F118" s="1165"/>
      <c r="G118" s="1165"/>
      <c r="H118" s="1165">
        <v>7</v>
      </c>
      <c r="I118" s="1165">
        <v>11</v>
      </c>
      <c r="J118" s="1165">
        <v>288</v>
      </c>
      <c r="K118" s="1165">
        <v>146</v>
      </c>
      <c r="L118" s="1165">
        <v>48</v>
      </c>
      <c r="M118" s="1165">
        <v>43</v>
      </c>
      <c r="N118" s="1165"/>
      <c r="O118" s="1165"/>
      <c r="P118" s="1165">
        <v>20</v>
      </c>
      <c r="Q118" s="1165">
        <v>12</v>
      </c>
      <c r="R118" s="1165">
        <v>6</v>
      </c>
      <c r="S118" s="1165"/>
    </row>
    <row r="119" spans="1:24" ht="15" customHeight="1" thickBot="1" x14ac:dyDescent="0.25">
      <c r="A119" s="1515" t="s">
        <v>247</v>
      </c>
      <c r="B119" s="1516"/>
      <c r="C119" s="1517"/>
      <c r="D119" s="1517"/>
      <c r="E119" s="1517"/>
      <c r="F119" s="1517"/>
      <c r="G119" s="1517"/>
      <c r="H119" s="1517"/>
      <c r="I119" s="1517"/>
      <c r="J119" s="1517"/>
      <c r="K119" s="1517"/>
      <c r="L119" s="1517"/>
      <c r="M119" s="1517"/>
      <c r="N119" s="1517"/>
      <c r="O119" s="1517"/>
      <c r="P119" s="1517"/>
      <c r="Q119" s="1517"/>
      <c r="R119" s="1517"/>
      <c r="S119" s="1518"/>
    </row>
    <row r="120" spans="1:24" ht="15" customHeight="1" x14ac:dyDescent="0.2">
      <c r="A120" s="1483" t="s">
        <v>1112</v>
      </c>
      <c r="B120" s="1496"/>
      <c r="C120" s="1452"/>
      <c r="D120" s="1452"/>
      <c r="E120" s="1452"/>
      <c r="F120" s="1452"/>
      <c r="G120" s="1452"/>
      <c r="H120" s="1452"/>
      <c r="I120" s="1452"/>
      <c r="J120" s="1452">
        <v>5</v>
      </c>
      <c r="K120" s="1452">
        <v>3</v>
      </c>
      <c r="L120" s="1452">
        <v>2</v>
      </c>
      <c r="M120" s="1452">
        <v>6</v>
      </c>
      <c r="N120" s="1452"/>
      <c r="O120" s="1452"/>
      <c r="P120" s="1452"/>
      <c r="Q120" s="1452"/>
      <c r="R120" s="1452"/>
      <c r="S120" s="1453"/>
    </row>
    <row r="121" spans="1:24" ht="17.100000000000001" customHeight="1" x14ac:dyDescent="0.2">
      <c r="A121" s="1494" t="s">
        <v>1113</v>
      </c>
      <c r="B121" s="1498"/>
      <c r="C121" s="1456"/>
      <c r="D121" s="1456"/>
      <c r="E121" s="1456"/>
      <c r="F121" s="1456"/>
      <c r="G121" s="1456"/>
      <c r="H121" s="1456"/>
      <c r="I121" s="1456"/>
      <c r="J121" s="1456">
        <v>4</v>
      </c>
      <c r="K121" s="1456">
        <v>3</v>
      </c>
      <c r="L121" s="1456">
        <v>3</v>
      </c>
      <c r="M121" s="1456"/>
      <c r="N121" s="1456"/>
      <c r="O121" s="1456"/>
      <c r="P121" s="1456"/>
      <c r="Q121" s="1456"/>
      <c r="R121" s="1456"/>
      <c r="S121" s="1457"/>
    </row>
    <row r="122" spans="1:24" ht="17.100000000000001" customHeight="1" x14ac:dyDescent="0.2">
      <c r="A122" s="1494" t="s">
        <v>1114</v>
      </c>
      <c r="B122" s="1519"/>
      <c r="C122" s="1470"/>
      <c r="D122" s="1470"/>
      <c r="E122" s="1470"/>
      <c r="F122" s="1470"/>
      <c r="G122" s="1470"/>
      <c r="H122" s="1470"/>
      <c r="I122" s="1470"/>
      <c r="J122" s="1470"/>
      <c r="K122" s="1470"/>
      <c r="L122" s="1470"/>
      <c r="M122" s="1470"/>
      <c r="N122" s="1470"/>
      <c r="O122" s="1470"/>
      <c r="P122" s="1470"/>
      <c r="Q122" s="1470"/>
      <c r="R122" s="1470"/>
      <c r="S122" s="1471"/>
    </row>
    <row r="123" spans="1:24" ht="15" customHeight="1" x14ac:dyDescent="0.2">
      <c r="A123" s="1494" t="s">
        <v>1115</v>
      </c>
      <c r="B123" s="1498"/>
      <c r="C123" s="1456"/>
      <c r="D123" s="1456"/>
      <c r="E123" s="1456"/>
      <c r="F123" s="1456"/>
      <c r="G123" s="1456"/>
      <c r="H123" s="1456"/>
      <c r="I123" s="1456"/>
      <c r="J123" s="1456"/>
      <c r="K123" s="1456"/>
      <c r="L123" s="1456"/>
      <c r="M123" s="1456">
        <v>1</v>
      </c>
      <c r="N123" s="1456"/>
      <c r="O123" s="1456"/>
      <c r="P123" s="1456"/>
      <c r="Q123" s="1456"/>
      <c r="R123" s="1456"/>
      <c r="S123" s="1457"/>
    </row>
    <row r="124" spans="1:24" ht="17.100000000000001" customHeight="1" thickBot="1" x14ac:dyDescent="0.25">
      <c r="A124" s="1520" t="s">
        <v>1116</v>
      </c>
      <c r="B124" s="1501"/>
      <c r="C124" s="1461"/>
      <c r="D124" s="1461"/>
      <c r="E124" s="1461"/>
      <c r="F124" s="1461"/>
      <c r="G124" s="1461"/>
      <c r="H124" s="1461"/>
      <c r="I124" s="1461"/>
      <c r="J124" s="1461"/>
      <c r="K124" s="1461">
        <v>1</v>
      </c>
      <c r="L124" s="1461"/>
      <c r="M124" s="1461"/>
      <c r="N124" s="1461"/>
      <c r="O124" s="1461"/>
      <c r="P124" s="1461"/>
      <c r="Q124" s="1461"/>
      <c r="R124" s="1461"/>
      <c r="S124" s="1462"/>
    </row>
    <row r="125" spans="1:24" ht="15" customHeight="1" thickBot="1" x14ac:dyDescent="0.25">
      <c r="A125" s="1521" t="s">
        <v>145</v>
      </c>
      <c r="B125" s="1166"/>
      <c r="C125" s="1166"/>
      <c r="D125" s="1166"/>
      <c r="E125" s="1166"/>
      <c r="F125" s="1166"/>
      <c r="G125" s="1166"/>
      <c r="H125" s="1166"/>
      <c r="I125" s="1166"/>
      <c r="J125" s="1166">
        <v>9</v>
      </c>
      <c r="K125" s="1166">
        <v>7</v>
      </c>
      <c r="L125" s="1166">
        <v>5</v>
      </c>
      <c r="M125" s="1166">
        <v>7</v>
      </c>
      <c r="N125" s="1166"/>
      <c r="O125" s="1166"/>
      <c r="P125" s="1166"/>
      <c r="Q125" s="1166"/>
      <c r="R125" s="1166"/>
      <c r="S125" s="1166"/>
    </row>
    <row r="126" spans="1:24" ht="15" customHeight="1" thickBot="1" x14ac:dyDescent="0.25">
      <c r="A126" s="1445" t="s">
        <v>246</v>
      </c>
      <c r="B126" s="1512"/>
      <c r="C126" s="1513"/>
      <c r="D126" s="1513"/>
      <c r="E126" s="1513"/>
      <c r="F126" s="1513"/>
      <c r="G126" s="1513"/>
      <c r="H126" s="1513"/>
      <c r="I126" s="1513"/>
      <c r="J126" s="1513"/>
      <c r="K126" s="1513"/>
      <c r="L126" s="1513"/>
      <c r="M126" s="1513"/>
      <c r="N126" s="1513"/>
      <c r="O126" s="1513"/>
      <c r="P126" s="1513"/>
      <c r="Q126" s="1513"/>
      <c r="R126" s="1513"/>
      <c r="S126" s="1467"/>
    </row>
    <row r="127" spans="1:24" ht="15" customHeight="1" x14ac:dyDescent="0.2">
      <c r="A127" s="1483" t="s">
        <v>238</v>
      </c>
      <c r="B127" s="1451"/>
      <c r="C127" s="1452"/>
      <c r="D127" s="1452"/>
      <c r="E127" s="1452"/>
      <c r="F127" s="1452"/>
      <c r="G127" s="1452"/>
      <c r="H127" s="1452">
        <v>3</v>
      </c>
      <c r="I127" s="1452">
        <v>6</v>
      </c>
      <c r="J127" s="1452">
        <v>37</v>
      </c>
      <c r="K127" s="1452">
        <v>85</v>
      </c>
      <c r="L127" s="1452">
        <v>33</v>
      </c>
      <c r="M127" s="1452">
        <v>80</v>
      </c>
      <c r="N127" s="1452"/>
      <c r="O127" s="1452"/>
      <c r="P127" s="1452"/>
      <c r="Q127" s="1452"/>
      <c r="R127" s="1452"/>
      <c r="S127" s="1453"/>
    </row>
    <row r="128" spans="1:24" ht="17.100000000000001" customHeight="1" x14ac:dyDescent="0.2">
      <c r="A128" s="1074" t="s">
        <v>1117</v>
      </c>
      <c r="B128" s="1455"/>
      <c r="C128" s="1456"/>
      <c r="D128" s="1456"/>
      <c r="E128" s="1456"/>
      <c r="F128" s="1456"/>
      <c r="G128" s="1456"/>
      <c r="H128" s="1456"/>
      <c r="I128" s="1456"/>
      <c r="J128" s="1456"/>
      <c r="K128" s="1456"/>
      <c r="L128" s="1456"/>
      <c r="M128" s="1456"/>
      <c r="N128" s="1456"/>
      <c r="O128" s="1456"/>
      <c r="P128" s="1456">
        <v>2</v>
      </c>
      <c r="Q128" s="1456">
        <v>12</v>
      </c>
      <c r="R128" s="1456"/>
      <c r="S128" s="1457"/>
    </row>
    <row r="129" spans="1:19" ht="15" customHeight="1" x14ac:dyDescent="0.2">
      <c r="A129" s="1074" t="s">
        <v>0</v>
      </c>
      <c r="B129" s="1455"/>
      <c r="C129" s="1456"/>
      <c r="D129" s="1456"/>
      <c r="E129" s="1456"/>
      <c r="F129" s="1456"/>
      <c r="G129" s="1456"/>
      <c r="H129" s="1456"/>
      <c r="I129" s="1456"/>
      <c r="J129" s="1456"/>
      <c r="K129" s="1456"/>
      <c r="L129" s="1456"/>
      <c r="M129" s="1456"/>
      <c r="N129" s="1456"/>
      <c r="O129" s="1456"/>
      <c r="P129" s="1456">
        <v>26</v>
      </c>
      <c r="Q129" s="1456">
        <v>40</v>
      </c>
      <c r="R129" s="1456">
        <v>5</v>
      </c>
      <c r="S129" s="1457">
        <v>1</v>
      </c>
    </row>
    <row r="130" spans="1:19" ht="15" customHeight="1" x14ac:dyDescent="0.2">
      <c r="A130" s="1494" t="s">
        <v>239</v>
      </c>
      <c r="B130" s="1455"/>
      <c r="C130" s="1456"/>
      <c r="D130" s="1456"/>
      <c r="E130" s="1456"/>
      <c r="F130" s="1456"/>
      <c r="G130" s="1456"/>
      <c r="H130" s="1456">
        <v>1</v>
      </c>
      <c r="I130" s="1456">
        <v>3</v>
      </c>
      <c r="J130" s="1456">
        <v>26</v>
      </c>
      <c r="K130" s="1456">
        <v>33</v>
      </c>
      <c r="L130" s="1456">
        <v>23</v>
      </c>
      <c r="M130" s="1456">
        <v>23</v>
      </c>
      <c r="N130" s="1456"/>
      <c r="O130" s="1456"/>
      <c r="P130" s="1456"/>
      <c r="Q130" s="1456"/>
      <c r="R130" s="1456"/>
      <c r="S130" s="1457"/>
    </row>
    <row r="131" spans="1:19" ht="15" customHeight="1" x14ac:dyDescent="0.2">
      <c r="A131" s="1494" t="s">
        <v>590</v>
      </c>
      <c r="B131" s="1455"/>
      <c r="C131" s="1456"/>
      <c r="D131" s="1456"/>
      <c r="E131" s="1456"/>
      <c r="F131" s="1456"/>
      <c r="G131" s="1456"/>
      <c r="H131" s="1456"/>
      <c r="I131" s="1456">
        <v>2</v>
      </c>
      <c r="J131" s="1456">
        <v>8</v>
      </c>
      <c r="K131" s="1456">
        <v>7</v>
      </c>
      <c r="L131" s="1456"/>
      <c r="M131" s="1456"/>
      <c r="N131" s="1456"/>
      <c r="O131" s="1456"/>
      <c r="P131" s="1456"/>
      <c r="Q131" s="1456"/>
      <c r="R131" s="1456"/>
      <c r="S131" s="1457"/>
    </row>
    <row r="132" spans="1:19" ht="15" customHeight="1" x14ac:dyDescent="0.2">
      <c r="A132" s="1494" t="s">
        <v>458</v>
      </c>
      <c r="B132" s="1455"/>
      <c r="C132" s="1456"/>
      <c r="D132" s="1456"/>
      <c r="E132" s="1456"/>
      <c r="F132" s="1456"/>
      <c r="G132" s="1456"/>
      <c r="H132" s="1456"/>
      <c r="I132" s="1456"/>
      <c r="J132" s="1456"/>
      <c r="K132" s="1456"/>
      <c r="L132" s="1456"/>
      <c r="M132" s="1456"/>
      <c r="N132" s="1456"/>
      <c r="O132" s="1456"/>
      <c r="P132" s="1456"/>
      <c r="Q132" s="1456"/>
      <c r="R132" s="1456"/>
      <c r="S132" s="1457"/>
    </row>
    <row r="133" spans="1:19" ht="15" customHeight="1" x14ac:dyDescent="0.2">
      <c r="A133" s="1074" t="s">
        <v>1118</v>
      </c>
      <c r="B133" s="1455"/>
      <c r="C133" s="1456"/>
      <c r="D133" s="1456"/>
      <c r="E133" s="1456"/>
      <c r="F133" s="1456"/>
      <c r="G133" s="1456"/>
      <c r="H133" s="1456">
        <v>3</v>
      </c>
      <c r="I133" s="1456">
        <v>4</v>
      </c>
      <c r="J133" s="1456">
        <v>12</v>
      </c>
      <c r="K133" s="1456">
        <v>38</v>
      </c>
      <c r="L133" s="1456"/>
      <c r="M133" s="1456"/>
      <c r="N133" s="1456"/>
      <c r="O133" s="1456"/>
      <c r="P133" s="1456"/>
      <c r="Q133" s="1456"/>
      <c r="R133" s="1456"/>
      <c r="S133" s="1457"/>
    </row>
    <row r="134" spans="1:19" ht="15" customHeight="1" x14ac:dyDescent="0.2">
      <c r="A134" s="1494" t="s">
        <v>507</v>
      </c>
      <c r="B134" s="1455"/>
      <c r="C134" s="1456"/>
      <c r="D134" s="1456"/>
      <c r="E134" s="1456"/>
      <c r="F134" s="1456"/>
      <c r="G134" s="1456"/>
      <c r="H134" s="1456"/>
      <c r="I134" s="1456"/>
      <c r="J134" s="1456"/>
      <c r="K134" s="1456"/>
      <c r="L134" s="1456"/>
      <c r="M134" s="1456"/>
      <c r="N134" s="1456"/>
      <c r="O134" s="1456"/>
      <c r="P134" s="1456"/>
      <c r="Q134" s="1456"/>
      <c r="R134" s="1456"/>
      <c r="S134" s="1457"/>
    </row>
    <row r="135" spans="1:19" ht="15" customHeight="1" x14ac:dyDescent="0.2">
      <c r="A135" s="1074" t="s">
        <v>1119</v>
      </c>
      <c r="B135" s="1455"/>
      <c r="C135" s="1456"/>
      <c r="D135" s="1456"/>
      <c r="E135" s="1456"/>
      <c r="F135" s="1456"/>
      <c r="G135" s="1456"/>
      <c r="H135" s="1456"/>
      <c r="I135" s="1456"/>
      <c r="J135" s="1456">
        <v>9</v>
      </c>
      <c r="K135" s="1456">
        <v>19</v>
      </c>
      <c r="L135" s="1456">
        <v>22</v>
      </c>
      <c r="M135" s="1456">
        <v>33</v>
      </c>
      <c r="N135" s="1456"/>
      <c r="O135" s="1456"/>
      <c r="P135" s="1456"/>
      <c r="Q135" s="1456"/>
      <c r="R135" s="1456"/>
      <c r="S135" s="1457"/>
    </row>
    <row r="136" spans="1:19" ht="18" customHeight="1" thickBot="1" x14ac:dyDescent="0.25">
      <c r="A136" s="1490" t="s">
        <v>1120</v>
      </c>
      <c r="B136" s="1460"/>
      <c r="C136" s="1461"/>
      <c r="D136" s="1461"/>
      <c r="E136" s="1461"/>
      <c r="F136" s="1461"/>
      <c r="G136" s="1461"/>
      <c r="H136" s="1461"/>
      <c r="I136" s="1461"/>
      <c r="J136" s="1461"/>
      <c r="K136" s="1461"/>
      <c r="L136" s="1461"/>
      <c r="M136" s="1461"/>
      <c r="N136" s="1461"/>
      <c r="O136" s="1461"/>
      <c r="P136" s="1461"/>
      <c r="Q136" s="1461"/>
      <c r="R136" s="1461"/>
      <c r="S136" s="1462"/>
    </row>
    <row r="137" spans="1:19" ht="18" customHeight="1" thickBot="1" x14ac:dyDescent="0.25">
      <c r="A137" s="1494" t="s">
        <v>1010</v>
      </c>
      <c r="B137" s="1460"/>
      <c r="C137" s="1461"/>
      <c r="D137" s="1461"/>
      <c r="E137" s="1461"/>
      <c r="F137" s="1461"/>
      <c r="G137" s="1461"/>
      <c r="H137" s="1461"/>
      <c r="I137" s="1461"/>
      <c r="J137" s="1461"/>
      <c r="K137" s="1461"/>
      <c r="L137" s="1461"/>
      <c r="M137" s="1461"/>
      <c r="N137" s="1461"/>
      <c r="O137" s="1461"/>
      <c r="P137" s="1461"/>
      <c r="Q137" s="1461"/>
      <c r="R137" s="1461"/>
      <c r="S137" s="1462"/>
    </row>
    <row r="138" spans="1:19" ht="15" customHeight="1" thickBot="1" x14ac:dyDescent="0.25">
      <c r="A138" s="1463" t="s">
        <v>145</v>
      </c>
      <c r="B138" s="1166"/>
      <c r="C138" s="1166"/>
      <c r="D138" s="1166"/>
      <c r="E138" s="1166"/>
      <c r="F138" s="1166"/>
      <c r="G138" s="1166"/>
      <c r="H138" s="1166">
        <v>7</v>
      </c>
      <c r="I138" s="1166">
        <v>15</v>
      </c>
      <c r="J138" s="1166">
        <v>92</v>
      </c>
      <c r="K138" s="1166">
        <v>182</v>
      </c>
      <c r="L138" s="1166">
        <v>78</v>
      </c>
      <c r="M138" s="1166">
        <v>136</v>
      </c>
      <c r="N138" s="1166"/>
      <c r="O138" s="1166"/>
      <c r="P138" s="1166">
        <v>28</v>
      </c>
      <c r="Q138" s="1166">
        <v>52</v>
      </c>
      <c r="R138" s="1166">
        <v>5</v>
      </c>
      <c r="S138" s="1165">
        <v>1</v>
      </c>
    </row>
    <row r="139" spans="1:19" ht="15" customHeight="1" thickBot="1" x14ac:dyDescent="0.25">
      <c r="A139" s="1463" t="s">
        <v>345</v>
      </c>
      <c r="B139" s="1516"/>
      <c r="C139" s="1517"/>
      <c r="D139" s="1517"/>
      <c r="E139" s="1517"/>
      <c r="F139" s="1517"/>
      <c r="G139" s="1517"/>
      <c r="H139" s="1517">
        <v>1</v>
      </c>
      <c r="I139" s="1517">
        <v>13</v>
      </c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8"/>
    </row>
    <row r="140" spans="1:19" ht="15" customHeight="1" x14ac:dyDescent="0.2">
      <c r="A140" s="1483" t="s">
        <v>342</v>
      </c>
      <c r="B140" s="1451"/>
      <c r="C140" s="1496"/>
      <c r="D140" s="1452"/>
      <c r="E140" s="1452"/>
      <c r="F140" s="1452"/>
      <c r="G140" s="1452"/>
      <c r="H140" s="1452"/>
      <c r="I140" s="1452"/>
      <c r="J140" s="1452">
        <v>6</v>
      </c>
      <c r="K140" s="1452">
        <v>12</v>
      </c>
      <c r="L140" s="1452">
        <v>6</v>
      </c>
      <c r="M140" s="1452">
        <v>2</v>
      </c>
      <c r="N140" s="1452">
        <v>1</v>
      </c>
      <c r="O140" s="1452"/>
      <c r="P140" s="1452"/>
      <c r="Q140" s="1522"/>
      <c r="R140" s="1452"/>
      <c r="S140" s="1453"/>
    </row>
    <row r="141" spans="1:19" ht="15" customHeight="1" x14ac:dyDescent="0.2">
      <c r="A141" s="1494" t="s">
        <v>343</v>
      </c>
      <c r="B141" s="1455"/>
      <c r="C141" s="1498"/>
      <c r="D141" s="1456"/>
      <c r="E141" s="1456"/>
      <c r="F141" s="1456"/>
      <c r="G141" s="1456"/>
      <c r="H141" s="1456"/>
      <c r="I141" s="1456"/>
      <c r="J141" s="1456">
        <v>27</v>
      </c>
      <c r="K141" s="1456">
        <v>23</v>
      </c>
      <c r="L141" s="1456">
        <v>13</v>
      </c>
      <c r="M141" s="1456">
        <v>13</v>
      </c>
      <c r="N141" s="1456">
        <v>1</v>
      </c>
      <c r="O141" s="1456"/>
      <c r="P141" s="1456"/>
      <c r="Q141" s="1523"/>
      <c r="R141" s="1456"/>
      <c r="S141" s="1457"/>
    </row>
    <row r="142" spans="1:19" ht="15" customHeight="1" x14ac:dyDescent="0.2">
      <c r="A142" s="1074" t="s">
        <v>1121</v>
      </c>
      <c r="B142" s="1455"/>
      <c r="C142" s="1498"/>
      <c r="D142" s="1456"/>
      <c r="E142" s="1456"/>
      <c r="F142" s="1456"/>
      <c r="G142" s="1456"/>
      <c r="H142" s="1456"/>
      <c r="I142" s="1456"/>
      <c r="J142" s="1456">
        <v>11</v>
      </c>
      <c r="K142" s="1456">
        <v>9</v>
      </c>
      <c r="L142" s="1456"/>
      <c r="M142" s="1456"/>
      <c r="N142" s="1456"/>
      <c r="O142" s="1456"/>
      <c r="P142" s="1456"/>
      <c r="Q142" s="1523"/>
      <c r="R142" s="1456"/>
      <c r="S142" s="1457"/>
    </row>
    <row r="143" spans="1:19" ht="15" customHeight="1" thickBot="1" x14ac:dyDescent="0.25">
      <c r="A143" s="1520" t="s">
        <v>341</v>
      </c>
      <c r="B143" s="1460"/>
      <c r="C143" s="1501"/>
      <c r="D143" s="1461"/>
      <c r="E143" s="1461"/>
      <c r="F143" s="1461"/>
      <c r="G143" s="1461"/>
      <c r="H143" s="1461"/>
      <c r="I143" s="1461"/>
      <c r="J143" s="1461">
        <v>12</v>
      </c>
      <c r="K143" s="1461">
        <v>14</v>
      </c>
      <c r="L143" s="1461">
        <v>10</v>
      </c>
      <c r="M143" s="1461">
        <v>24</v>
      </c>
      <c r="N143" s="1461">
        <v>1</v>
      </c>
      <c r="O143" s="1461"/>
      <c r="P143" s="1461"/>
      <c r="Q143" s="1524"/>
      <c r="R143" s="1461"/>
      <c r="S143" s="1462"/>
    </row>
    <row r="144" spans="1:19" ht="15" customHeight="1" thickBot="1" x14ac:dyDescent="0.25">
      <c r="A144" s="1463" t="s">
        <v>145</v>
      </c>
      <c r="B144" s="1525"/>
      <c r="C144" s="1525"/>
      <c r="D144" s="1525"/>
      <c r="E144" s="1525"/>
      <c r="F144" s="1525"/>
      <c r="G144" s="1525"/>
      <c r="H144" s="1525">
        <v>1</v>
      </c>
      <c r="I144" s="1525">
        <v>13</v>
      </c>
      <c r="J144" s="1525">
        <v>56</v>
      </c>
      <c r="K144" s="1525">
        <v>58</v>
      </c>
      <c r="L144" s="1525">
        <v>29</v>
      </c>
      <c r="M144" s="1525">
        <v>39</v>
      </c>
      <c r="N144" s="1525">
        <v>3</v>
      </c>
      <c r="O144" s="1525"/>
      <c r="P144" s="1525"/>
      <c r="Q144" s="1525"/>
      <c r="R144" s="1525"/>
      <c r="S144" s="1525"/>
    </row>
    <row r="145" spans="1:19" ht="15" customHeight="1" thickBot="1" x14ac:dyDescent="0.25">
      <c r="A145" s="1445" t="s">
        <v>355</v>
      </c>
      <c r="B145" s="1165">
        <v>1434</v>
      </c>
      <c r="C145" s="1165">
        <v>1661</v>
      </c>
      <c r="D145" s="1165">
        <v>5981</v>
      </c>
      <c r="E145" s="1165">
        <v>7722</v>
      </c>
      <c r="F145" s="1165">
        <v>2</v>
      </c>
      <c r="G145" s="1165">
        <v>98</v>
      </c>
      <c r="H145" s="1165">
        <v>188</v>
      </c>
      <c r="I145" s="1165">
        <v>226</v>
      </c>
      <c r="J145" s="1165">
        <v>1970</v>
      </c>
      <c r="K145" s="1165">
        <v>2310</v>
      </c>
      <c r="L145" s="1165">
        <v>1338</v>
      </c>
      <c r="M145" s="1165">
        <v>1643</v>
      </c>
      <c r="N145" s="1165">
        <v>105</v>
      </c>
      <c r="O145" s="1165">
        <v>102</v>
      </c>
      <c r="P145" s="1165">
        <v>159</v>
      </c>
      <c r="Q145" s="1165">
        <v>301</v>
      </c>
      <c r="R145" s="1165">
        <v>27</v>
      </c>
      <c r="S145" s="1165">
        <v>13</v>
      </c>
    </row>
    <row r="146" spans="1:19" ht="15" customHeight="1" x14ac:dyDescent="0.2">
      <c r="A146" s="1526" t="s">
        <v>1126</v>
      </c>
      <c r="B146" s="1527"/>
      <c r="C146" s="1075"/>
      <c r="D146" s="1075"/>
      <c r="E146" s="1075"/>
      <c r="F146" s="1075"/>
      <c r="G146" s="1075"/>
      <c r="H146" s="1075"/>
      <c r="I146" s="1075"/>
      <c r="J146" s="1075"/>
      <c r="K146" s="1075"/>
      <c r="L146" s="1075"/>
      <c r="M146" s="1075"/>
      <c r="N146" s="1075"/>
      <c r="O146" s="1075"/>
      <c r="P146" s="1075"/>
      <c r="Q146" s="1075"/>
      <c r="R146" s="1075"/>
      <c r="S146" s="1075"/>
    </row>
    <row r="147" spans="1:19" ht="12.75" customHeight="1" x14ac:dyDescent="0.2">
      <c r="A147" s="1528" t="s">
        <v>59</v>
      </c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1528"/>
      <c r="N147" s="1528"/>
      <c r="O147" s="1528"/>
      <c r="P147" s="1528"/>
      <c r="Q147" s="1528"/>
      <c r="R147" s="1528"/>
      <c r="S147" s="1528"/>
    </row>
    <row r="148" spans="1:19" ht="15" customHeight="1" x14ac:dyDescent="0.2">
      <c r="A148" s="1491" t="s">
        <v>593</v>
      </c>
      <c r="B148" s="1491"/>
      <c r="C148" s="1491"/>
      <c r="D148" s="1491"/>
      <c r="E148" s="1491"/>
      <c r="F148" s="1491"/>
      <c r="G148" s="1497"/>
      <c r="H148" s="1497"/>
      <c r="I148" s="1497"/>
      <c r="J148" s="1497"/>
      <c r="K148" s="1497"/>
      <c r="L148" s="1497"/>
      <c r="M148" s="1497"/>
      <c r="N148" s="1497"/>
      <c r="O148" s="1497"/>
      <c r="P148" s="1497"/>
      <c r="Q148" s="1497"/>
      <c r="R148" s="1497"/>
      <c r="S148" s="1497"/>
    </row>
    <row r="149" spans="1:19" ht="15" customHeight="1" x14ac:dyDescent="0.2">
      <c r="A149" s="1964" t="s">
        <v>615</v>
      </c>
      <c r="B149" s="1964"/>
      <c r="C149" s="1964"/>
      <c r="D149" s="1964"/>
      <c r="E149" s="1964"/>
      <c r="F149" s="1964"/>
      <c r="G149" s="1497"/>
      <c r="H149" s="1497"/>
      <c r="I149" s="1497"/>
      <c r="J149" s="1497"/>
      <c r="K149" s="1497"/>
      <c r="L149" s="1497"/>
      <c r="M149" s="1497"/>
      <c r="N149" s="1497"/>
      <c r="O149" s="1497"/>
      <c r="P149" s="1497"/>
      <c r="Q149" s="1497"/>
      <c r="R149" s="1497"/>
      <c r="S149" s="1497"/>
    </row>
    <row r="150" spans="1:19" ht="12.75" customHeight="1" x14ac:dyDescent="0.2">
      <c r="A150" s="1529"/>
      <c r="B150" s="1529"/>
      <c r="C150" s="1529"/>
      <c r="D150" s="1529"/>
      <c r="E150" s="1529"/>
      <c r="F150" s="1529"/>
      <c r="G150" s="1444"/>
      <c r="H150" s="1444"/>
      <c r="I150" s="1444"/>
      <c r="J150" s="1444"/>
      <c r="K150" s="1444"/>
      <c r="L150" s="1444"/>
      <c r="M150" s="1444"/>
      <c r="N150" s="1444"/>
      <c r="O150" s="1444"/>
      <c r="P150" s="1444"/>
      <c r="Q150" s="1444"/>
      <c r="R150" s="1444"/>
    </row>
    <row r="151" spans="1:19" ht="12.75" customHeight="1" x14ac:dyDescent="0.2">
      <c r="A151" s="1444"/>
      <c r="B151" s="1444"/>
      <c r="C151" s="1444"/>
      <c r="D151" s="1444"/>
      <c r="E151" s="1444"/>
      <c r="F151" s="1444"/>
      <c r="G151" s="1444"/>
      <c r="H151" s="1444"/>
      <c r="I151" s="1444"/>
      <c r="J151" s="1444"/>
      <c r="K151" s="1444"/>
      <c r="L151" s="1444"/>
      <c r="M151" s="1444"/>
      <c r="N151" s="1444"/>
      <c r="O151" s="1444"/>
      <c r="P151" s="1444"/>
      <c r="Q151" s="1444"/>
      <c r="R151" s="1444"/>
    </row>
    <row r="152" spans="1:19" ht="12.75" customHeight="1" x14ac:dyDescent="0.2">
      <c r="A152" s="1444"/>
      <c r="B152" s="1444"/>
      <c r="C152" s="1444"/>
      <c r="D152" s="1444"/>
      <c r="E152" s="1444"/>
      <c r="F152" s="1444"/>
      <c r="G152" s="1444"/>
      <c r="H152" s="1444"/>
      <c r="I152" s="1444"/>
      <c r="J152" s="1444"/>
      <c r="K152" s="1444"/>
      <c r="L152" s="1444"/>
      <c r="M152" s="1444"/>
      <c r="N152" s="1444"/>
      <c r="O152" s="1444"/>
      <c r="P152" s="1444"/>
      <c r="Q152" s="1444"/>
      <c r="R152" s="1444"/>
    </row>
    <row r="153" spans="1:19" ht="12.75" customHeight="1" x14ac:dyDescent="0.2">
      <c r="A153" s="1444"/>
      <c r="B153" s="1444"/>
      <c r="C153" s="1444"/>
      <c r="D153" s="1444"/>
      <c r="E153" s="1444"/>
      <c r="F153" s="1444"/>
      <c r="G153" s="1444"/>
      <c r="H153" s="1444"/>
      <c r="I153" s="1444"/>
      <c r="J153" s="1444"/>
      <c r="K153" s="1444"/>
      <c r="L153" s="1444"/>
      <c r="M153" s="1444"/>
      <c r="N153" s="1444"/>
      <c r="O153" s="1444"/>
      <c r="P153" s="1444"/>
      <c r="Q153" s="1444"/>
      <c r="R153" s="1444"/>
    </row>
    <row r="154" spans="1:19" ht="12.75" customHeight="1" x14ac:dyDescent="0.2">
      <c r="A154" s="1444"/>
      <c r="B154" s="1444"/>
      <c r="C154" s="1444"/>
      <c r="D154" s="1444"/>
      <c r="E154" s="1444"/>
      <c r="F154" s="1444"/>
      <c r="G154" s="1444"/>
      <c r="H154" s="1444"/>
      <c r="I154" s="1444"/>
      <c r="J154" s="1444"/>
      <c r="K154" s="1444"/>
      <c r="L154" s="1444"/>
      <c r="M154" s="1444"/>
      <c r="N154" s="1444"/>
      <c r="O154" s="1444"/>
      <c r="P154" s="1444"/>
      <c r="Q154" s="1444"/>
      <c r="R154" s="1444"/>
    </row>
    <row r="155" spans="1:19" ht="12.75" customHeight="1" x14ac:dyDescent="0.2">
      <c r="A155" s="1444"/>
      <c r="B155" s="1444"/>
      <c r="C155" s="1444"/>
      <c r="D155" s="1444"/>
      <c r="E155" s="1444"/>
      <c r="F155" s="1444"/>
      <c r="G155" s="1444"/>
      <c r="H155" s="1444"/>
      <c r="I155" s="1444"/>
      <c r="J155" s="1444"/>
      <c r="K155" s="1444"/>
      <c r="L155" s="1444"/>
      <c r="M155" s="1444"/>
      <c r="N155" s="1444"/>
      <c r="O155" s="1444"/>
      <c r="P155" s="1444"/>
      <c r="Q155" s="1444"/>
      <c r="R155" s="1444"/>
    </row>
    <row r="156" spans="1:19" ht="12.75" customHeight="1" x14ac:dyDescent="0.2">
      <c r="A156" s="1444"/>
      <c r="B156" s="1444"/>
      <c r="C156" s="1444"/>
      <c r="D156" s="1444"/>
      <c r="E156" s="1444"/>
      <c r="F156" s="1444"/>
      <c r="G156" s="1444"/>
      <c r="H156" s="1444"/>
      <c r="I156" s="1444"/>
      <c r="J156" s="1444"/>
      <c r="K156" s="1444"/>
      <c r="L156" s="1444"/>
      <c r="M156" s="1444"/>
      <c r="N156" s="1444"/>
      <c r="O156" s="1444"/>
      <c r="P156" s="1444"/>
      <c r="Q156" s="1444"/>
      <c r="R156" s="1444"/>
    </row>
    <row r="157" spans="1:19" ht="12.75" customHeight="1" x14ac:dyDescent="0.2">
      <c r="A157" s="1444"/>
      <c r="B157" s="1444"/>
      <c r="C157" s="1444"/>
      <c r="D157" s="1444"/>
      <c r="E157" s="1444"/>
      <c r="F157" s="1444"/>
      <c r="G157" s="1444"/>
      <c r="H157" s="1444"/>
      <c r="I157" s="1444"/>
      <c r="J157" s="1444"/>
      <c r="K157" s="1444"/>
      <c r="L157" s="1444"/>
      <c r="M157" s="1444"/>
      <c r="N157" s="1444"/>
      <c r="O157" s="1444"/>
      <c r="P157" s="1444"/>
      <c r="Q157" s="1444"/>
      <c r="R157" s="1444"/>
    </row>
    <row r="158" spans="1:19" ht="12.75" customHeight="1" x14ac:dyDescent="0.2">
      <c r="A158" s="1444"/>
      <c r="B158" s="1444"/>
      <c r="C158" s="1444"/>
      <c r="D158" s="1444"/>
      <c r="E158" s="1444"/>
      <c r="F158" s="1444"/>
      <c r="G158" s="1444"/>
      <c r="H158" s="1444"/>
      <c r="I158" s="1444"/>
      <c r="J158" s="1444"/>
      <c r="K158" s="1444"/>
      <c r="L158" s="1444"/>
      <c r="M158" s="1444"/>
      <c r="N158" s="1444"/>
      <c r="O158" s="1444"/>
      <c r="P158" s="1444"/>
      <c r="Q158" s="1444"/>
      <c r="R158" s="1444"/>
    </row>
    <row r="159" spans="1:19" ht="12.75" customHeight="1" x14ac:dyDescent="0.2">
      <c r="A159" s="1444"/>
      <c r="B159" s="1444"/>
      <c r="C159" s="1444"/>
      <c r="D159" s="1444"/>
      <c r="E159" s="1444"/>
      <c r="F159" s="1444"/>
      <c r="G159" s="1444"/>
      <c r="H159" s="1444"/>
      <c r="I159" s="1444"/>
      <c r="J159" s="1444"/>
      <c r="K159" s="1444"/>
      <c r="L159" s="1444"/>
      <c r="M159" s="1444"/>
      <c r="N159" s="1444"/>
      <c r="O159" s="1444"/>
      <c r="P159" s="1444"/>
      <c r="Q159" s="1444"/>
      <c r="R159" s="1444"/>
    </row>
    <row r="160" spans="1:19" ht="12.75" customHeight="1" x14ac:dyDescent="0.2">
      <c r="A160" s="1444"/>
      <c r="B160" s="1444"/>
      <c r="C160" s="1444"/>
      <c r="D160" s="1444"/>
      <c r="E160" s="1444"/>
      <c r="F160" s="1444"/>
      <c r="G160" s="1444"/>
      <c r="H160" s="1444"/>
      <c r="I160" s="1444"/>
      <c r="J160" s="1444"/>
      <c r="K160" s="1444"/>
      <c r="L160" s="1444"/>
      <c r="M160" s="1444"/>
      <c r="N160" s="1444"/>
      <c r="O160" s="1444"/>
      <c r="P160" s="1444"/>
      <c r="Q160" s="1444"/>
      <c r="R160" s="1444"/>
    </row>
    <row r="161" spans="1:19" ht="12.75" customHeight="1" x14ac:dyDescent="0.2">
      <c r="A161" s="1444"/>
      <c r="B161" s="1444"/>
      <c r="C161" s="1444"/>
      <c r="D161" s="1444"/>
      <c r="E161" s="1444"/>
      <c r="F161" s="1444"/>
      <c r="G161" s="1444"/>
      <c r="H161" s="1444"/>
      <c r="I161" s="1444"/>
      <c r="J161" s="1444"/>
      <c r="K161" s="1444"/>
      <c r="L161" s="1444"/>
      <c r="M161" s="1444"/>
      <c r="N161" s="1444"/>
      <c r="O161" s="1444"/>
      <c r="P161" s="1444"/>
      <c r="Q161" s="1444"/>
      <c r="R161" s="1444"/>
    </row>
    <row r="162" spans="1:19" ht="12.75" customHeight="1" x14ac:dyDescent="0.2">
      <c r="A162" s="1444"/>
      <c r="B162" s="1444"/>
      <c r="C162" s="1444"/>
      <c r="D162" s="1444"/>
      <c r="E162" s="1444"/>
      <c r="F162" s="1444"/>
      <c r="G162" s="1444"/>
      <c r="H162" s="1444"/>
      <c r="I162" s="1444"/>
      <c r="J162" s="1444"/>
      <c r="K162" s="1444"/>
      <c r="L162" s="1444"/>
      <c r="M162" s="1444"/>
      <c r="N162" s="1444"/>
      <c r="O162" s="1444"/>
      <c r="P162" s="1444"/>
      <c r="Q162" s="1444"/>
      <c r="R162" s="1444"/>
    </row>
    <row r="163" spans="1:19" ht="12.75" customHeight="1" x14ac:dyDescent="0.2">
      <c r="A163" s="1444"/>
      <c r="B163" s="1444"/>
      <c r="C163" s="1444"/>
      <c r="D163" s="1444"/>
      <c r="E163" s="1444"/>
      <c r="F163" s="1444"/>
      <c r="G163" s="1444"/>
      <c r="H163" s="1444"/>
      <c r="I163" s="1444"/>
      <c r="J163" s="1444"/>
      <c r="K163" s="1444"/>
      <c r="L163" s="1444"/>
      <c r="M163" s="1444"/>
      <c r="N163" s="1444"/>
      <c r="O163" s="1444"/>
      <c r="P163" s="1444"/>
      <c r="Q163" s="1444"/>
      <c r="R163" s="1444"/>
    </row>
    <row r="164" spans="1:19" s="1465" customFormat="1" ht="12.75" customHeight="1" x14ac:dyDescent="0.2"/>
    <row r="165" spans="1:19" s="1465" customFormat="1" ht="12.75" customHeight="1" x14ac:dyDescent="0.2"/>
    <row r="166" spans="1:19" ht="12.75" customHeight="1" x14ac:dyDescent="0.2">
      <c r="A166" s="1444"/>
      <c r="B166" s="1444"/>
      <c r="C166" s="1444"/>
      <c r="D166" s="1444"/>
      <c r="E166" s="1444"/>
      <c r="F166" s="1444"/>
      <c r="G166" s="1444"/>
      <c r="H166" s="1444"/>
      <c r="I166" s="1444"/>
      <c r="J166" s="1444"/>
      <c r="K166" s="1444"/>
      <c r="L166" s="1444"/>
      <c r="M166" s="1444"/>
      <c r="N166" s="1444"/>
      <c r="O166" s="1444"/>
      <c r="P166" s="1444"/>
      <c r="Q166" s="1444"/>
      <c r="R166" s="1444"/>
    </row>
    <row r="167" spans="1:19" ht="12.75" customHeight="1" x14ac:dyDescent="0.2">
      <c r="A167" s="1444"/>
      <c r="B167" s="1444"/>
      <c r="C167" s="1444"/>
      <c r="D167" s="1444"/>
      <c r="E167" s="1444"/>
      <c r="F167" s="1444"/>
      <c r="G167" s="1444"/>
      <c r="H167" s="1444"/>
      <c r="I167" s="1444"/>
      <c r="J167" s="1444"/>
      <c r="K167" s="1444"/>
      <c r="L167" s="1444"/>
      <c r="M167" s="1444"/>
      <c r="N167" s="1444"/>
      <c r="O167" s="1444"/>
      <c r="P167" s="1444"/>
      <c r="Q167" s="1444"/>
      <c r="R167" s="1444"/>
    </row>
    <row r="168" spans="1:19" ht="12.75" customHeight="1" x14ac:dyDescent="0.2">
      <c r="A168" s="1444"/>
      <c r="B168" s="1444"/>
      <c r="C168" s="1444"/>
      <c r="D168" s="1444"/>
      <c r="E168" s="1444"/>
      <c r="F168" s="1444"/>
      <c r="G168" s="1444"/>
      <c r="H168" s="1444"/>
      <c r="I168" s="1444"/>
      <c r="J168" s="1444"/>
      <c r="K168" s="1444"/>
      <c r="L168" s="1444"/>
      <c r="M168" s="1444"/>
      <c r="N168" s="1444"/>
      <c r="O168" s="1444"/>
      <c r="P168" s="1444"/>
      <c r="Q168" s="1444"/>
      <c r="R168" s="1444"/>
      <c r="S168" s="1965"/>
    </row>
    <row r="169" spans="1:19" ht="12.75" customHeight="1" x14ac:dyDescent="0.2">
      <c r="A169" s="1444"/>
      <c r="B169" s="1444"/>
      <c r="C169" s="1444"/>
      <c r="D169" s="1444"/>
      <c r="E169" s="1444"/>
      <c r="F169" s="1444"/>
      <c r="G169" s="1444"/>
      <c r="H169" s="1444"/>
      <c r="I169" s="1444"/>
      <c r="J169" s="1444"/>
      <c r="K169" s="1444"/>
      <c r="L169" s="1444"/>
      <c r="M169" s="1444"/>
      <c r="N169" s="1444"/>
      <c r="O169" s="1444"/>
      <c r="P169" s="1444"/>
      <c r="Q169" s="1444"/>
      <c r="R169" s="1444"/>
      <c r="S169" s="1965"/>
    </row>
    <row r="170" spans="1:19" ht="12.75" customHeight="1" x14ac:dyDescent="0.2">
      <c r="A170" s="1444"/>
      <c r="B170" s="1444"/>
      <c r="C170" s="1444"/>
      <c r="D170" s="1444"/>
      <c r="E170" s="1444"/>
      <c r="F170" s="1444"/>
      <c r="G170" s="1444"/>
      <c r="H170" s="1444"/>
      <c r="I170" s="1444"/>
      <c r="J170" s="1444"/>
      <c r="K170" s="1444"/>
      <c r="L170" s="1444"/>
      <c r="M170" s="1444"/>
      <c r="N170" s="1444"/>
      <c r="O170" s="1444"/>
      <c r="P170" s="1444"/>
      <c r="Q170" s="1444"/>
      <c r="R170" s="1444"/>
      <c r="S170" s="1965"/>
    </row>
    <row r="171" spans="1:19" ht="12.75" customHeight="1" x14ac:dyDescent="0.2">
      <c r="A171" s="1444"/>
      <c r="B171" s="1444"/>
      <c r="C171" s="1444"/>
      <c r="D171" s="1444"/>
      <c r="E171" s="1444"/>
      <c r="F171" s="1444"/>
      <c r="G171" s="1444"/>
      <c r="H171" s="1444"/>
      <c r="I171" s="1444"/>
      <c r="J171" s="1444"/>
      <c r="K171" s="1444"/>
      <c r="L171" s="1444"/>
      <c r="M171" s="1444"/>
      <c r="N171" s="1444"/>
      <c r="O171" s="1444"/>
      <c r="P171" s="1444"/>
      <c r="Q171" s="1444"/>
      <c r="R171" s="1444"/>
      <c r="S171" s="1965"/>
    </row>
    <row r="172" spans="1:19" ht="12.75" customHeight="1" x14ac:dyDescent="0.2">
      <c r="A172" s="1444"/>
      <c r="B172" s="1444"/>
      <c r="C172" s="1444"/>
      <c r="D172" s="1444"/>
      <c r="E172" s="1444"/>
      <c r="F172" s="1444"/>
      <c r="G172" s="1444"/>
      <c r="H172" s="1444"/>
      <c r="I172" s="1444"/>
      <c r="J172" s="1444"/>
      <c r="K172" s="1444"/>
      <c r="L172" s="1444"/>
      <c r="M172" s="1444"/>
      <c r="N172" s="1444"/>
      <c r="O172" s="1444"/>
      <c r="P172" s="1444"/>
      <c r="Q172" s="1444"/>
      <c r="R172" s="1444"/>
      <c r="S172" s="1965"/>
    </row>
    <row r="173" spans="1:19" ht="12.75" customHeight="1" x14ac:dyDescent="0.2">
      <c r="A173" s="1444"/>
      <c r="B173" s="1444"/>
      <c r="C173" s="1444"/>
      <c r="D173" s="1444"/>
      <c r="E173" s="1444"/>
      <c r="F173" s="1444"/>
      <c r="G173" s="1444"/>
      <c r="H173" s="1444"/>
      <c r="I173" s="1444"/>
      <c r="J173" s="1444"/>
      <c r="K173" s="1444"/>
      <c r="L173" s="1444"/>
      <c r="M173" s="1444"/>
      <c r="N173" s="1444"/>
      <c r="O173" s="1444"/>
      <c r="P173" s="1444"/>
      <c r="Q173" s="1444"/>
      <c r="R173" s="1444"/>
      <c r="S173" s="1965"/>
    </row>
    <row r="174" spans="1:19" ht="12.75" customHeight="1" x14ac:dyDescent="0.2">
      <c r="A174" s="1444"/>
      <c r="B174" s="1444"/>
      <c r="C174" s="1444"/>
      <c r="D174" s="1444"/>
      <c r="E174" s="1444"/>
      <c r="F174" s="1444"/>
      <c r="G174" s="1444"/>
      <c r="H174" s="1444"/>
      <c r="I174" s="1444"/>
      <c r="J174" s="1444"/>
      <c r="K174" s="1444"/>
      <c r="L174" s="1444"/>
      <c r="M174" s="1444"/>
      <c r="N174" s="1444"/>
      <c r="O174" s="1444"/>
      <c r="P174" s="1444"/>
      <c r="Q174" s="1444"/>
      <c r="R174" s="1444"/>
      <c r="S174" s="1529"/>
    </row>
    <row r="175" spans="1:19" ht="12.75" customHeight="1" x14ac:dyDescent="0.2">
      <c r="A175" s="1444"/>
      <c r="B175" s="1444"/>
      <c r="C175" s="1444"/>
      <c r="D175" s="1444"/>
      <c r="E175" s="1444"/>
      <c r="F175" s="1444"/>
      <c r="G175" s="1444"/>
      <c r="H175" s="1444"/>
      <c r="I175" s="1444"/>
      <c r="J175" s="1444"/>
      <c r="K175" s="1444"/>
      <c r="L175" s="1444"/>
      <c r="M175" s="1444"/>
      <c r="N175" s="1444"/>
      <c r="O175" s="1444"/>
      <c r="P175" s="1444"/>
      <c r="Q175" s="1444"/>
      <c r="R175" s="1444"/>
    </row>
    <row r="176" spans="1:19" ht="12.75" customHeight="1" x14ac:dyDescent="0.2">
      <c r="A176" s="1444"/>
      <c r="B176" s="1444"/>
      <c r="C176" s="1444"/>
      <c r="D176" s="1444"/>
      <c r="E176" s="1444"/>
      <c r="F176" s="1444"/>
      <c r="G176" s="1444"/>
      <c r="H176" s="1444"/>
      <c r="I176" s="1444"/>
      <c r="J176" s="1444"/>
      <c r="K176" s="1444"/>
      <c r="L176" s="1444"/>
      <c r="M176" s="1444"/>
      <c r="N176" s="1444"/>
      <c r="O176" s="1444"/>
      <c r="P176" s="1444"/>
      <c r="Q176" s="1444"/>
      <c r="R176" s="1444"/>
    </row>
    <row r="177" spans="1:18" ht="12.75" customHeight="1" x14ac:dyDescent="0.2">
      <c r="A177" s="1444"/>
      <c r="B177" s="1444"/>
      <c r="C177" s="1444"/>
      <c r="D177" s="1444"/>
      <c r="E177" s="1444"/>
      <c r="F177" s="1444"/>
      <c r="G177" s="1444"/>
      <c r="H177" s="1444"/>
      <c r="I177" s="1444"/>
      <c r="J177" s="1444"/>
      <c r="K177" s="1444"/>
      <c r="L177" s="1444"/>
      <c r="M177" s="1444"/>
      <c r="N177" s="1444"/>
      <c r="O177" s="1444"/>
      <c r="P177" s="1444"/>
      <c r="Q177" s="1444"/>
      <c r="R177" s="1444"/>
    </row>
    <row r="178" spans="1:18" ht="12.75" customHeight="1" x14ac:dyDescent="0.2">
      <c r="A178" s="1444"/>
      <c r="B178" s="1444"/>
      <c r="C178" s="1444"/>
      <c r="D178" s="1444"/>
      <c r="E178" s="1444"/>
      <c r="F178" s="1444"/>
      <c r="G178" s="1444"/>
      <c r="H178" s="1444"/>
      <c r="I178" s="1444"/>
      <c r="J178" s="1444"/>
      <c r="K178" s="1444"/>
      <c r="L178" s="1444"/>
      <c r="M178" s="1444"/>
      <c r="N178" s="1444"/>
      <c r="O178" s="1444"/>
      <c r="P178" s="1444"/>
      <c r="Q178" s="1444"/>
      <c r="R178" s="1444"/>
    </row>
    <row r="179" spans="1:18" ht="12.75" customHeight="1" x14ac:dyDescent="0.2">
      <c r="A179" s="1444"/>
      <c r="B179" s="1444"/>
      <c r="C179" s="1444"/>
      <c r="D179" s="1444"/>
      <c r="E179" s="1444"/>
      <c r="F179" s="1444"/>
      <c r="G179" s="1444"/>
      <c r="H179" s="1444"/>
      <c r="I179" s="1444"/>
      <c r="J179" s="1444"/>
      <c r="K179" s="1444"/>
      <c r="L179" s="1444"/>
      <c r="M179" s="1444"/>
      <c r="N179" s="1444"/>
      <c r="O179" s="1444"/>
      <c r="P179" s="1444"/>
      <c r="Q179" s="1444"/>
      <c r="R179" s="1444"/>
    </row>
    <row r="180" spans="1:18" ht="12.75" customHeight="1" x14ac:dyDescent="0.2">
      <c r="A180" s="1444"/>
      <c r="B180" s="1444"/>
      <c r="C180" s="1444"/>
      <c r="D180" s="1444"/>
      <c r="E180" s="1444"/>
      <c r="F180" s="1444"/>
      <c r="G180" s="1444"/>
      <c r="H180" s="1444"/>
      <c r="I180" s="1444"/>
      <c r="J180" s="1444"/>
      <c r="K180" s="1444"/>
      <c r="L180" s="1444"/>
      <c r="M180" s="1444"/>
      <c r="N180" s="1444"/>
      <c r="O180" s="1444"/>
      <c r="P180" s="1444"/>
      <c r="Q180" s="1444"/>
      <c r="R180" s="1444"/>
    </row>
    <row r="181" spans="1:18" ht="12.75" customHeight="1" x14ac:dyDescent="0.2">
      <c r="A181" s="1444"/>
      <c r="B181" s="1444"/>
      <c r="C181" s="1444"/>
      <c r="D181" s="1444"/>
      <c r="E181" s="1444"/>
      <c r="F181" s="1444"/>
      <c r="G181" s="1444"/>
      <c r="H181" s="1444"/>
      <c r="I181" s="1444"/>
      <c r="J181" s="1444"/>
      <c r="K181" s="1444"/>
      <c r="L181" s="1444"/>
      <c r="M181" s="1444"/>
      <c r="N181" s="1444"/>
      <c r="O181" s="1444"/>
      <c r="P181" s="1444"/>
      <c r="Q181" s="1444"/>
      <c r="R181" s="1444"/>
    </row>
    <row r="182" spans="1:18" ht="12.75" customHeight="1" x14ac:dyDescent="0.2">
      <c r="A182" s="1444"/>
      <c r="B182" s="1444"/>
      <c r="C182" s="1444"/>
      <c r="D182" s="1444"/>
      <c r="E182" s="1444"/>
      <c r="F182" s="1444"/>
      <c r="G182" s="1444"/>
      <c r="H182" s="1444"/>
      <c r="I182" s="1444"/>
      <c r="J182" s="1444"/>
      <c r="K182" s="1444"/>
      <c r="L182" s="1444"/>
      <c r="M182" s="1444"/>
      <c r="N182" s="1444"/>
      <c r="O182" s="1444"/>
      <c r="P182" s="1444"/>
      <c r="Q182" s="1444"/>
      <c r="R182" s="1444"/>
    </row>
    <row r="183" spans="1:18" ht="12.75" customHeight="1" x14ac:dyDescent="0.2">
      <c r="A183" s="1444"/>
      <c r="B183" s="1444"/>
      <c r="C183" s="1444"/>
      <c r="D183" s="1444"/>
      <c r="E183" s="1444"/>
      <c r="F183" s="1444"/>
      <c r="G183" s="1444"/>
      <c r="H183" s="1444"/>
      <c r="I183" s="1444"/>
      <c r="J183" s="1444"/>
      <c r="K183" s="1444"/>
      <c r="L183" s="1444"/>
      <c r="M183" s="1444"/>
      <c r="N183" s="1444"/>
      <c r="O183" s="1444"/>
      <c r="P183" s="1444"/>
      <c r="Q183" s="1444"/>
      <c r="R183" s="1444"/>
    </row>
    <row r="184" spans="1:18" ht="12.75" customHeight="1" x14ac:dyDescent="0.2">
      <c r="A184" s="1444"/>
      <c r="B184" s="1444"/>
      <c r="C184" s="1444"/>
      <c r="D184" s="1444"/>
      <c r="E184" s="1444"/>
      <c r="F184" s="1444"/>
      <c r="G184" s="1444"/>
      <c r="H184" s="1444"/>
      <c r="I184" s="1444"/>
      <c r="J184" s="1444"/>
      <c r="K184" s="1444"/>
      <c r="L184" s="1444"/>
      <c r="M184" s="1444"/>
      <c r="N184" s="1444"/>
      <c r="O184" s="1444"/>
      <c r="P184" s="1444"/>
      <c r="Q184" s="1444"/>
      <c r="R184" s="1444"/>
    </row>
    <row r="185" spans="1:18" ht="12.75" customHeight="1" x14ac:dyDescent="0.2">
      <c r="A185" s="1444"/>
      <c r="B185" s="1444"/>
      <c r="C185" s="1444"/>
      <c r="D185" s="1444"/>
      <c r="E185" s="1444"/>
      <c r="F185" s="1444"/>
      <c r="G185" s="1444"/>
      <c r="H185" s="1444"/>
      <c r="I185" s="1444"/>
      <c r="J185" s="1444"/>
      <c r="K185" s="1444"/>
      <c r="L185" s="1444"/>
      <c r="M185" s="1444"/>
      <c r="N185" s="1444"/>
      <c r="O185" s="1444"/>
      <c r="P185" s="1444"/>
      <c r="Q185" s="1444"/>
      <c r="R185" s="1444"/>
    </row>
    <row r="186" spans="1:18" ht="12.75" customHeight="1" x14ac:dyDescent="0.2">
      <c r="A186" s="1444"/>
      <c r="B186" s="1444"/>
      <c r="C186" s="1444"/>
      <c r="D186" s="1444"/>
      <c r="E186" s="1444"/>
      <c r="F186" s="1444"/>
      <c r="G186" s="1444"/>
      <c r="H186" s="1444"/>
      <c r="I186" s="1444"/>
      <c r="J186" s="1444"/>
      <c r="K186" s="1444"/>
      <c r="L186" s="1444"/>
      <c r="M186" s="1444"/>
      <c r="N186" s="1444"/>
      <c r="O186" s="1444"/>
      <c r="P186" s="1444"/>
      <c r="Q186" s="1444"/>
      <c r="R186" s="1444"/>
    </row>
    <row r="187" spans="1:18" ht="12.75" customHeight="1" x14ac:dyDescent="0.2">
      <c r="A187" s="1444"/>
      <c r="B187" s="1444"/>
      <c r="C187" s="1444"/>
      <c r="D187" s="1444"/>
      <c r="E187" s="1444"/>
      <c r="F187" s="1444"/>
      <c r="G187" s="1444"/>
      <c r="H187" s="1444"/>
      <c r="I187" s="1444"/>
      <c r="J187" s="1444"/>
      <c r="K187" s="1444"/>
      <c r="L187" s="1444"/>
      <c r="M187" s="1444"/>
      <c r="N187" s="1444"/>
      <c r="O187" s="1444"/>
      <c r="P187" s="1444"/>
      <c r="Q187" s="1444"/>
      <c r="R187" s="1444"/>
    </row>
    <row r="188" spans="1:18" ht="12.75" customHeight="1" x14ac:dyDescent="0.2">
      <c r="A188" s="1444"/>
      <c r="B188" s="1444"/>
      <c r="C188" s="1444"/>
      <c r="D188" s="1444"/>
      <c r="E188" s="1444"/>
      <c r="F188" s="1444"/>
      <c r="G188" s="1444"/>
      <c r="H188" s="1444"/>
      <c r="I188" s="1444"/>
      <c r="J188" s="1444"/>
      <c r="K188" s="1444"/>
      <c r="L188" s="1444"/>
      <c r="M188" s="1444"/>
      <c r="N188" s="1444"/>
      <c r="O188" s="1444"/>
      <c r="P188" s="1444"/>
      <c r="Q188" s="1444"/>
      <c r="R188" s="1444"/>
    </row>
    <row r="189" spans="1:18" s="1465" customFormat="1" ht="12.75" customHeight="1" x14ac:dyDescent="0.2"/>
    <row r="190" spans="1:18" s="1529" customFormat="1" ht="12.75" customHeight="1" x14ac:dyDescent="0.2"/>
    <row r="191" spans="1:18" ht="25.5" customHeight="1" x14ac:dyDescent="0.2">
      <c r="A191" s="2463"/>
      <c r="B191" s="2464"/>
      <c r="C191" s="2464"/>
      <c r="D191" s="2464"/>
      <c r="E191" s="2464"/>
      <c r="F191" s="2464"/>
      <c r="G191" s="2464"/>
      <c r="H191" s="2464"/>
      <c r="I191" s="2464"/>
      <c r="J191" s="2464"/>
      <c r="K191" s="1530"/>
    </row>
    <row r="192" spans="1:18" ht="12.75" customHeight="1" x14ac:dyDescent="0.2">
      <c r="A192" s="1070"/>
    </row>
    <row r="193" spans="1:18" ht="12.75" customHeight="1" x14ac:dyDescent="0.2">
      <c r="A193" s="1070"/>
    </row>
    <row r="194" spans="1:18" ht="12.75" customHeight="1" x14ac:dyDescent="0.2">
      <c r="A194" s="1070"/>
      <c r="J194" s="1531"/>
      <c r="K194" s="1531"/>
      <c r="L194" s="1531"/>
      <c r="M194" s="1531"/>
      <c r="N194" s="1531"/>
      <c r="O194" s="1531"/>
      <c r="P194" s="1531"/>
      <c r="Q194" s="1531"/>
      <c r="R194" s="1531"/>
    </row>
    <row r="195" spans="1:18" ht="12.75" customHeight="1" x14ac:dyDescent="0.2">
      <c r="A195" s="1070"/>
    </row>
    <row r="196" spans="1:18" ht="12.75" customHeight="1" x14ac:dyDescent="0.2">
      <c r="A196" s="1070"/>
    </row>
    <row r="197" spans="1:18" ht="12.75" customHeight="1" x14ac:dyDescent="0.2">
      <c r="A197" s="1070"/>
    </row>
    <row r="198" spans="1:18" ht="12.75" customHeight="1" x14ac:dyDescent="0.2">
      <c r="A198" s="1070"/>
    </row>
    <row r="199" spans="1:18" ht="12.75" customHeight="1" x14ac:dyDescent="0.2">
      <c r="A199" s="1070"/>
    </row>
    <row r="200" spans="1:18" ht="12.75" customHeight="1" x14ac:dyDescent="0.2">
      <c r="A200" s="1070"/>
    </row>
    <row r="201" spans="1:18" ht="12.75" customHeight="1" x14ac:dyDescent="0.2">
      <c r="A201" s="1070"/>
    </row>
    <row r="202" spans="1:18" ht="12.75" customHeight="1" x14ac:dyDescent="0.2">
      <c r="A202" s="1070"/>
    </row>
    <row r="203" spans="1:18" ht="12.75" customHeight="1" x14ac:dyDescent="0.2">
      <c r="A203" s="1070"/>
    </row>
    <row r="204" spans="1:18" ht="12.75" customHeight="1" x14ac:dyDescent="0.2">
      <c r="A204" s="1070"/>
    </row>
    <row r="205" spans="1:18" ht="12.75" customHeight="1" x14ac:dyDescent="0.2">
      <c r="A205" s="1070"/>
    </row>
    <row r="206" spans="1:18" ht="12.75" customHeight="1" x14ac:dyDescent="0.2">
      <c r="A206" s="1070"/>
    </row>
  </sheetData>
  <dataConsolidate/>
  <mergeCells count="11">
    <mergeCell ref="R1:S1"/>
    <mergeCell ref="L1:M1"/>
    <mergeCell ref="N1:O1"/>
    <mergeCell ref="P1:Q1"/>
    <mergeCell ref="A191:J191"/>
    <mergeCell ref="A1:A2"/>
    <mergeCell ref="B1:C1"/>
    <mergeCell ref="D1:E1"/>
    <mergeCell ref="F1:G1"/>
    <mergeCell ref="H1:I1"/>
    <mergeCell ref="J1:K1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71" fitToHeight="0" orientation="landscape" horizontalDpi="4294967292" r:id="rId1"/>
  <headerFooter alignWithMargins="0">
    <oddHeader>&amp;C&amp;"Times New Roman,Kalın"&amp;12CİNSİYETE GÖRE ÖĞRENCİ SAYILARI (2014-2015 EĞİTİM ÖĞRETİM YILI II. DÖNEMİ)</oddHeader>
  </headerFooter>
  <rowBreaks count="3" manualBreakCount="3">
    <brk id="39" max="18" man="1"/>
    <brk id="81" max="18" man="1"/>
    <brk id="125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07"/>
  <sheetViews>
    <sheetView view="pageBreakPreview" zoomScaleNormal="75" zoomScaleSheetLayoutView="100" zoomScalePageLayoutView="70" workbookViewId="0">
      <selection activeCell="D7" sqref="D7"/>
    </sheetView>
  </sheetViews>
  <sheetFormatPr defaultRowHeight="12.75" customHeight="1" x14ac:dyDescent="0.2"/>
  <cols>
    <col min="1" max="1" width="41.7109375" style="1532" customWidth="1"/>
    <col min="2" max="2" width="6.85546875" style="1026" customWidth="1"/>
    <col min="3" max="5" width="7" style="1026" customWidth="1"/>
    <col min="6" max="6" width="7.28515625" style="1026" customWidth="1"/>
    <col min="7" max="7" width="7" style="1026" customWidth="1"/>
    <col min="8" max="8" width="5" style="1026" customWidth="1"/>
    <col min="9" max="9" width="7" style="1070" customWidth="1"/>
    <col min="10" max="10" width="7" style="1026" customWidth="1"/>
    <col min="11" max="11" width="8.42578125" style="1026" customWidth="1"/>
    <col min="12" max="12" width="6.140625" style="1026" customWidth="1"/>
    <col min="13" max="13" width="7" style="1026" customWidth="1"/>
    <col min="14" max="14" width="10.140625" style="1026" customWidth="1"/>
    <col min="15" max="15" width="13.42578125" style="1026" customWidth="1"/>
    <col min="16" max="16" width="12.140625" style="1026" customWidth="1"/>
    <col min="17" max="17" width="17.7109375" style="1026" customWidth="1"/>
    <col min="18" max="18" width="9.28515625" style="1026" customWidth="1"/>
    <col min="19" max="19" width="11.5703125" style="1444" customWidth="1"/>
    <col min="20" max="16384" width="9.140625" style="1444"/>
  </cols>
  <sheetData>
    <row r="1" spans="1:19" ht="15" customHeight="1" thickBot="1" x14ac:dyDescent="0.25">
      <c r="A1" s="2078"/>
      <c r="B1" s="1533" t="s">
        <v>411</v>
      </c>
      <c r="C1" s="1534"/>
      <c r="D1" s="1535" t="s">
        <v>303</v>
      </c>
      <c r="E1" s="1536"/>
      <c r="F1" s="1537" t="s">
        <v>629</v>
      </c>
      <c r="G1" s="1538"/>
      <c r="H1" s="1539" t="s">
        <v>226</v>
      </c>
      <c r="I1" s="1540"/>
      <c r="J1" s="1539" t="s">
        <v>402</v>
      </c>
      <c r="K1" s="1541"/>
      <c r="L1" s="1539" t="s">
        <v>225</v>
      </c>
      <c r="M1" s="1541"/>
      <c r="N1" s="1539" t="s">
        <v>440</v>
      </c>
      <c r="O1" s="1540"/>
      <c r="P1" s="1535" t="s">
        <v>627</v>
      </c>
      <c r="Q1" s="1542"/>
      <c r="R1" s="1535" t="s">
        <v>628</v>
      </c>
      <c r="S1" s="1542"/>
    </row>
    <row r="2" spans="1:19" ht="15" customHeight="1" thickBot="1" x14ac:dyDescent="0.25">
      <c r="A2" s="2079"/>
      <c r="B2" s="1353" t="s">
        <v>625</v>
      </c>
      <c r="C2" s="1353" t="s">
        <v>626</v>
      </c>
      <c r="D2" s="1353" t="s">
        <v>625</v>
      </c>
      <c r="E2" s="1353" t="s">
        <v>626</v>
      </c>
      <c r="F2" s="1353" t="s">
        <v>625</v>
      </c>
      <c r="G2" s="1353" t="s">
        <v>626</v>
      </c>
      <c r="H2" s="1353" t="s">
        <v>625</v>
      </c>
      <c r="I2" s="1353" t="s">
        <v>626</v>
      </c>
      <c r="J2" s="1353" t="s">
        <v>625</v>
      </c>
      <c r="K2" s="1353" t="s">
        <v>626</v>
      </c>
      <c r="L2" s="1353" t="s">
        <v>625</v>
      </c>
      <c r="M2" s="1353" t="s">
        <v>626</v>
      </c>
      <c r="N2" s="1353" t="s">
        <v>625</v>
      </c>
      <c r="O2" s="1353" t="s">
        <v>626</v>
      </c>
      <c r="P2" s="1353" t="s">
        <v>625</v>
      </c>
      <c r="Q2" s="1353" t="s">
        <v>626</v>
      </c>
      <c r="R2" s="1353" t="s">
        <v>625</v>
      </c>
      <c r="S2" s="1353" t="s">
        <v>626</v>
      </c>
    </row>
    <row r="3" spans="1:19" ht="15" customHeight="1" thickBot="1" x14ac:dyDescent="0.25">
      <c r="A3" s="1445" t="s">
        <v>305</v>
      </c>
      <c r="B3" s="2081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2082"/>
      <c r="R3" s="1447"/>
      <c r="S3" s="1449"/>
    </row>
    <row r="4" spans="1:19" ht="15" customHeight="1" x14ac:dyDescent="0.2">
      <c r="A4" s="1450" t="s">
        <v>153</v>
      </c>
      <c r="B4" s="1451">
        <v>35</v>
      </c>
      <c r="C4" s="1452">
        <v>10</v>
      </c>
      <c r="D4" s="1452">
        <v>160</v>
      </c>
      <c r="E4" s="1452">
        <v>73</v>
      </c>
      <c r="F4" s="1452" t="s">
        <v>1055</v>
      </c>
      <c r="G4" s="1452" t="s">
        <v>1055</v>
      </c>
      <c r="H4" s="1452">
        <v>11</v>
      </c>
      <c r="I4" s="1452">
        <v>1</v>
      </c>
      <c r="J4" s="1452">
        <v>23</v>
      </c>
      <c r="K4" s="1452">
        <v>16</v>
      </c>
      <c r="L4" s="1452">
        <v>19</v>
      </c>
      <c r="M4" s="1452">
        <v>16</v>
      </c>
      <c r="N4" s="1452" t="s">
        <v>1055</v>
      </c>
      <c r="O4" s="1452">
        <v>2</v>
      </c>
      <c r="P4" s="1452" t="s">
        <v>1055</v>
      </c>
      <c r="Q4" s="1452" t="s">
        <v>1055</v>
      </c>
      <c r="R4" s="1452" t="s">
        <v>1055</v>
      </c>
      <c r="S4" s="1453" t="s">
        <v>1055</v>
      </c>
    </row>
    <row r="5" spans="1:19" ht="15" customHeight="1" x14ac:dyDescent="0.2">
      <c r="A5" s="1454" t="s">
        <v>150</v>
      </c>
      <c r="B5" s="1455">
        <v>53</v>
      </c>
      <c r="C5" s="1456">
        <v>39</v>
      </c>
      <c r="D5" s="1456">
        <v>234</v>
      </c>
      <c r="E5" s="1456">
        <v>168</v>
      </c>
      <c r="F5" s="1456" t="s">
        <v>1055</v>
      </c>
      <c r="G5" s="1456" t="s">
        <v>1055</v>
      </c>
      <c r="H5" s="1456">
        <v>20</v>
      </c>
      <c r="I5" s="1456">
        <v>4</v>
      </c>
      <c r="J5" s="1456">
        <v>51</v>
      </c>
      <c r="K5" s="1456">
        <v>20</v>
      </c>
      <c r="L5" s="1456">
        <v>38</v>
      </c>
      <c r="M5" s="1456">
        <v>13</v>
      </c>
      <c r="N5" s="1456" t="s">
        <v>1055</v>
      </c>
      <c r="O5" s="1456">
        <v>1</v>
      </c>
      <c r="P5" s="1456" t="s">
        <v>1055</v>
      </c>
      <c r="Q5" s="1456" t="s">
        <v>1055</v>
      </c>
      <c r="R5" s="1456" t="s">
        <v>1055</v>
      </c>
      <c r="S5" s="1457" t="s">
        <v>1055</v>
      </c>
    </row>
    <row r="6" spans="1:19" ht="15" customHeight="1" x14ac:dyDescent="0.2">
      <c r="A6" s="1508" t="s">
        <v>1012</v>
      </c>
      <c r="B6" s="1455" t="s">
        <v>1055</v>
      </c>
      <c r="C6" s="1456" t="s">
        <v>1055</v>
      </c>
      <c r="D6" s="1456" t="s">
        <v>1055</v>
      </c>
      <c r="E6" s="1456" t="s">
        <v>1055</v>
      </c>
      <c r="F6" s="1456" t="s">
        <v>1055</v>
      </c>
      <c r="G6" s="1456" t="s">
        <v>1055</v>
      </c>
      <c r="H6" s="1456" t="s">
        <v>1055</v>
      </c>
      <c r="I6" s="1456" t="s">
        <v>1055</v>
      </c>
      <c r="J6" s="1456">
        <v>2</v>
      </c>
      <c r="K6" s="1456">
        <v>1</v>
      </c>
      <c r="L6" s="1456" t="s">
        <v>1055</v>
      </c>
      <c r="M6" s="1456" t="s">
        <v>1055</v>
      </c>
      <c r="N6" s="1456" t="s">
        <v>1055</v>
      </c>
      <c r="O6" s="1456" t="s">
        <v>1055</v>
      </c>
      <c r="P6" s="1456" t="s">
        <v>1055</v>
      </c>
      <c r="Q6" s="1456" t="s">
        <v>1055</v>
      </c>
      <c r="R6" s="1456" t="s">
        <v>1055</v>
      </c>
      <c r="S6" s="1457" t="s">
        <v>1055</v>
      </c>
    </row>
    <row r="7" spans="1:19" ht="15" customHeight="1" x14ac:dyDescent="0.2">
      <c r="A7" s="1508" t="s">
        <v>1013</v>
      </c>
      <c r="B7" s="1455" t="s">
        <v>1055</v>
      </c>
      <c r="C7" s="1456" t="s">
        <v>1055</v>
      </c>
      <c r="D7" s="1456" t="s">
        <v>1055</v>
      </c>
      <c r="E7" s="1456" t="s">
        <v>1055</v>
      </c>
      <c r="F7" s="1456" t="s">
        <v>1055</v>
      </c>
      <c r="G7" s="1456" t="s">
        <v>1055</v>
      </c>
      <c r="H7" s="1456" t="s">
        <v>1055</v>
      </c>
      <c r="I7" s="1456" t="s">
        <v>1055</v>
      </c>
      <c r="J7" s="1456" t="s">
        <v>1055</v>
      </c>
      <c r="K7" s="1456">
        <v>4</v>
      </c>
      <c r="L7" s="1456" t="s">
        <v>1055</v>
      </c>
      <c r="M7" s="1456" t="s">
        <v>1055</v>
      </c>
      <c r="N7" s="1456" t="s">
        <v>1055</v>
      </c>
      <c r="O7" s="1456" t="s">
        <v>1055</v>
      </c>
      <c r="P7" s="1456" t="s">
        <v>1055</v>
      </c>
      <c r="Q7" s="1456" t="s">
        <v>1055</v>
      </c>
      <c r="R7" s="1456" t="s">
        <v>1055</v>
      </c>
      <c r="S7" s="1457" t="s">
        <v>1055</v>
      </c>
    </row>
    <row r="8" spans="1:19" ht="15" customHeight="1" x14ac:dyDescent="0.2">
      <c r="A8" s="1508" t="s">
        <v>1014</v>
      </c>
      <c r="B8" s="1455" t="s">
        <v>1055</v>
      </c>
      <c r="C8" s="1456" t="s">
        <v>1055</v>
      </c>
      <c r="D8" s="1456" t="s">
        <v>1055</v>
      </c>
      <c r="E8" s="1456" t="s">
        <v>1055</v>
      </c>
      <c r="F8" s="1456" t="s">
        <v>1055</v>
      </c>
      <c r="G8" s="1456" t="s">
        <v>1055</v>
      </c>
      <c r="H8" s="1456">
        <v>5</v>
      </c>
      <c r="I8" s="1456" t="s">
        <v>1055</v>
      </c>
      <c r="J8" s="1456">
        <v>13</v>
      </c>
      <c r="K8" s="1456">
        <v>2</v>
      </c>
      <c r="L8" s="1456">
        <v>25</v>
      </c>
      <c r="M8" s="1456">
        <v>3</v>
      </c>
      <c r="N8" s="1456" t="s">
        <v>1055</v>
      </c>
      <c r="O8" s="1456" t="s">
        <v>1055</v>
      </c>
      <c r="P8" s="1456" t="s">
        <v>1055</v>
      </c>
      <c r="Q8" s="1456" t="s">
        <v>1055</v>
      </c>
      <c r="R8" s="1456" t="s">
        <v>1055</v>
      </c>
      <c r="S8" s="1457" t="s">
        <v>1055</v>
      </c>
    </row>
    <row r="9" spans="1:19" ht="15" customHeight="1" x14ac:dyDescent="0.2">
      <c r="A9" s="1508" t="s">
        <v>1015</v>
      </c>
      <c r="B9" s="1455" t="s">
        <v>1055</v>
      </c>
      <c r="C9" s="1456" t="s">
        <v>1055</v>
      </c>
      <c r="D9" s="1456" t="s">
        <v>1055</v>
      </c>
      <c r="E9" s="1456" t="s">
        <v>1055</v>
      </c>
      <c r="F9" s="1456" t="s">
        <v>1055</v>
      </c>
      <c r="G9" s="1456" t="s">
        <v>1055</v>
      </c>
      <c r="H9" s="1456">
        <v>2</v>
      </c>
      <c r="I9" s="1456" t="s">
        <v>1055</v>
      </c>
      <c r="J9" s="1456">
        <v>53</v>
      </c>
      <c r="K9" s="1456">
        <v>10</v>
      </c>
      <c r="L9" s="1456">
        <v>23</v>
      </c>
      <c r="M9" s="1456">
        <v>7</v>
      </c>
      <c r="N9" s="1456">
        <v>1</v>
      </c>
      <c r="O9" s="1456" t="s">
        <v>1055</v>
      </c>
      <c r="P9" s="1456" t="s">
        <v>1055</v>
      </c>
      <c r="Q9" s="1456" t="s">
        <v>1055</v>
      </c>
      <c r="R9" s="1456" t="s">
        <v>1055</v>
      </c>
      <c r="S9" s="1457" t="s">
        <v>1055</v>
      </c>
    </row>
    <row r="10" spans="1:19" ht="15" customHeight="1" x14ac:dyDescent="0.2">
      <c r="A10" s="1508" t="s">
        <v>1016</v>
      </c>
      <c r="B10" s="1455" t="s">
        <v>1055</v>
      </c>
      <c r="C10" s="1456" t="s">
        <v>1055</v>
      </c>
      <c r="D10" s="1456" t="s">
        <v>1055</v>
      </c>
      <c r="E10" s="1456" t="s">
        <v>1055</v>
      </c>
      <c r="F10" s="1456" t="s">
        <v>1055</v>
      </c>
      <c r="G10" s="1456" t="s">
        <v>1055</v>
      </c>
      <c r="H10" s="1456">
        <v>1</v>
      </c>
      <c r="I10" s="1456" t="s">
        <v>1055</v>
      </c>
      <c r="J10" s="1456">
        <v>21</v>
      </c>
      <c r="K10" s="1456">
        <v>29</v>
      </c>
      <c r="L10" s="1456">
        <v>14</v>
      </c>
      <c r="M10" s="1456">
        <v>9</v>
      </c>
      <c r="N10" s="1456" t="s">
        <v>1055</v>
      </c>
      <c r="O10" s="1456" t="s">
        <v>1055</v>
      </c>
      <c r="P10" s="1456" t="s">
        <v>1055</v>
      </c>
      <c r="Q10" s="1456" t="s">
        <v>1055</v>
      </c>
      <c r="R10" s="1456" t="s">
        <v>1055</v>
      </c>
      <c r="S10" s="1457" t="s">
        <v>1055</v>
      </c>
    </row>
    <row r="11" spans="1:19" ht="15" customHeight="1" x14ac:dyDescent="0.2">
      <c r="A11" s="1454" t="s">
        <v>152</v>
      </c>
      <c r="B11" s="1455">
        <v>55</v>
      </c>
      <c r="C11" s="1456">
        <v>21</v>
      </c>
      <c r="D11" s="1456">
        <v>177</v>
      </c>
      <c r="E11" s="1456">
        <v>65</v>
      </c>
      <c r="F11" s="1456" t="s">
        <v>1055</v>
      </c>
      <c r="G11" s="1456" t="s">
        <v>1055</v>
      </c>
      <c r="H11" s="1456">
        <v>2</v>
      </c>
      <c r="I11" s="1456">
        <v>2</v>
      </c>
      <c r="J11" s="1456" t="s">
        <v>1055</v>
      </c>
      <c r="K11" s="1456" t="s">
        <v>1055</v>
      </c>
      <c r="L11" s="1456">
        <v>29</v>
      </c>
      <c r="M11" s="1456">
        <v>12</v>
      </c>
      <c r="N11" s="1456">
        <v>1</v>
      </c>
      <c r="O11" s="1456" t="s">
        <v>1055</v>
      </c>
      <c r="P11" s="1456" t="s">
        <v>1055</v>
      </c>
      <c r="Q11" s="1456" t="s">
        <v>1055</v>
      </c>
      <c r="R11" s="1456" t="s">
        <v>1055</v>
      </c>
      <c r="S11" s="1457" t="s">
        <v>1055</v>
      </c>
    </row>
    <row r="12" spans="1:19" ht="15" customHeight="1" x14ac:dyDescent="0.2">
      <c r="A12" s="1508" t="s">
        <v>1017</v>
      </c>
      <c r="B12" s="1455" t="s">
        <v>1055</v>
      </c>
      <c r="C12" s="1456" t="s">
        <v>1055</v>
      </c>
      <c r="D12" s="1456" t="s">
        <v>1055</v>
      </c>
      <c r="E12" s="1456" t="s">
        <v>1055</v>
      </c>
      <c r="F12" s="1456" t="s">
        <v>1055</v>
      </c>
      <c r="G12" s="1456" t="s">
        <v>1055</v>
      </c>
      <c r="H12" s="1456" t="s">
        <v>1055</v>
      </c>
      <c r="I12" s="1456" t="s">
        <v>1055</v>
      </c>
      <c r="J12" s="1456">
        <v>11</v>
      </c>
      <c r="K12" s="1456">
        <v>5</v>
      </c>
      <c r="L12" s="1456" t="s">
        <v>1055</v>
      </c>
      <c r="M12" s="1456" t="s">
        <v>1055</v>
      </c>
      <c r="N12" s="1456" t="s">
        <v>1055</v>
      </c>
      <c r="O12" s="1456" t="s">
        <v>1055</v>
      </c>
      <c r="P12" s="1456" t="s">
        <v>1055</v>
      </c>
      <c r="Q12" s="1456" t="s">
        <v>1055</v>
      </c>
      <c r="R12" s="1456" t="s">
        <v>1055</v>
      </c>
      <c r="S12" s="1457" t="s">
        <v>1055</v>
      </c>
    </row>
    <row r="13" spans="1:19" ht="15" customHeight="1" x14ac:dyDescent="0.2">
      <c r="A13" s="1508" t="s">
        <v>1018</v>
      </c>
      <c r="B13" s="1455" t="s">
        <v>1055</v>
      </c>
      <c r="C13" s="1456" t="s">
        <v>1055</v>
      </c>
      <c r="D13" s="1456" t="s">
        <v>1055</v>
      </c>
      <c r="E13" s="1456" t="s">
        <v>1055</v>
      </c>
      <c r="F13" s="1456" t="s">
        <v>1055</v>
      </c>
      <c r="G13" s="1456" t="s">
        <v>1055</v>
      </c>
      <c r="H13" s="1456">
        <v>1</v>
      </c>
      <c r="I13" s="1456" t="s">
        <v>1055</v>
      </c>
      <c r="J13" s="1456">
        <v>32</v>
      </c>
      <c r="K13" s="1456">
        <v>11</v>
      </c>
      <c r="L13" s="1456" t="s">
        <v>1055</v>
      </c>
      <c r="M13" s="1456" t="s">
        <v>1055</v>
      </c>
      <c r="N13" s="1456" t="s">
        <v>1055</v>
      </c>
      <c r="O13" s="1456" t="s">
        <v>1055</v>
      </c>
      <c r="P13" s="1456" t="s">
        <v>1055</v>
      </c>
      <c r="Q13" s="1456" t="s">
        <v>1055</v>
      </c>
      <c r="R13" s="1456" t="s">
        <v>1055</v>
      </c>
      <c r="S13" s="1457" t="s">
        <v>1055</v>
      </c>
    </row>
    <row r="14" spans="1:19" ht="17.100000000000001" customHeight="1" thickBot="1" x14ac:dyDescent="0.25">
      <c r="A14" s="2084" t="s">
        <v>1019</v>
      </c>
      <c r="B14" s="1460" t="s">
        <v>1055</v>
      </c>
      <c r="C14" s="1461" t="s">
        <v>1055</v>
      </c>
      <c r="D14" s="1461" t="s">
        <v>1055</v>
      </c>
      <c r="E14" s="1461" t="s">
        <v>1055</v>
      </c>
      <c r="F14" s="1461" t="s">
        <v>1055</v>
      </c>
      <c r="G14" s="1461" t="s">
        <v>1055</v>
      </c>
      <c r="H14" s="1461">
        <v>1</v>
      </c>
      <c r="I14" s="1461" t="s">
        <v>1055</v>
      </c>
      <c r="J14" s="1461">
        <v>37</v>
      </c>
      <c r="K14" s="1461">
        <v>20</v>
      </c>
      <c r="L14" s="1461" t="s">
        <v>1055</v>
      </c>
      <c r="M14" s="1461" t="s">
        <v>1055</v>
      </c>
      <c r="N14" s="1461" t="s">
        <v>1055</v>
      </c>
      <c r="O14" s="1461" t="s">
        <v>1055</v>
      </c>
      <c r="P14" s="1461" t="s">
        <v>1055</v>
      </c>
      <c r="Q14" s="1461" t="s">
        <v>1055</v>
      </c>
      <c r="R14" s="1461" t="s">
        <v>1055</v>
      </c>
      <c r="S14" s="1462" t="s">
        <v>1055</v>
      </c>
    </row>
    <row r="15" spans="1:19" s="1465" customFormat="1" ht="15" customHeight="1" thickBot="1" x14ac:dyDescent="0.25">
      <c r="A15" s="1463" t="s">
        <v>145</v>
      </c>
      <c r="B15" s="1464">
        <v>143</v>
      </c>
      <c r="C15" s="1464">
        <v>70</v>
      </c>
      <c r="D15" s="1464">
        <v>571</v>
      </c>
      <c r="E15" s="1464">
        <v>306</v>
      </c>
      <c r="F15" s="1464" t="s">
        <v>1055</v>
      </c>
      <c r="G15" s="1464" t="s">
        <v>1055</v>
      </c>
      <c r="H15" s="1464">
        <v>43</v>
      </c>
      <c r="I15" s="1464">
        <v>7</v>
      </c>
      <c r="J15" s="1464">
        <v>243</v>
      </c>
      <c r="K15" s="1464">
        <v>118</v>
      </c>
      <c r="L15" s="1464">
        <v>148</v>
      </c>
      <c r="M15" s="1464">
        <v>60</v>
      </c>
      <c r="N15" s="1464">
        <v>2</v>
      </c>
      <c r="O15" s="1464">
        <v>3</v>
      </c>
      <c r="P15" s="1464" t="s">
        <v>1055</v>
      </c>
      <c r="Q15" s="1464" t="s">
        <v>1055</v>
      </c>
      <c r="R15" s="1464" t="s">
        <v>1055</v>
      </c>
      <c r="S15" s="1464" t="s">
        <v>1055</v>
      </c>
    </row>
    <row r="16" spans="1:19" s="1465" customFormat="1" ht="15" customHeight="1" thickBot="1" x14ac:dyDescent="0.25">
      <c r="A16" s="1463" t="s">
        <v>481</v>
      </c>
      <c r="B16" s="1166" t="s">
        <v>1055</v>
      </c>
      <c r="C16" s="1466" t="s">
        <v>1055</v>
      </c>
      <c r="D16" s="1466" t="s">
        <v>1055</v>
      </c>
      <c r="E16" s="1466" t="s">
        <v>1055</v>
      </c>
      <c r="F16" s="1466" t="s">
        <v>1055</v>
      </c>
      <c r="G16" s="1466" t="s">
        <v>1055</v>
      </c>
      <c r="H16" s="1466" t="s">
        <v>1055</v>
      </c>
      <c r="I16" s="1466" t="s">
        <v>1055</v>
      </c>
      <c r="J16" s="1466" t="s">
        <v>1055</v>
      </c>
      <c r="K16" s="1466" t="s">
        <v>1055</v>
      </c>
      <c r="L16" s="1466" t="s">
        <v>1055</v>
      </c>
      <c r="M16" s="1466" t="s">
        <v>1055</v>
      </c>
      <c r="N16" s="1466" t="s">
        <v>1055</v>
      </c>
      <c r="O16" s="1466" t="s">
        <v>1055</v>
      </c>
      <c r="P16" s="1466" t="s">
        <v>1055</v>
      </c>
      <c r="Q16" s="1466" t="s">
        <v>1055</v>
      </c>
      <c r="R16" s="1466" t="s">
        <v>1055</v>
      </c>
      <c r="S16" s="2076" t="s">
        <v>1055</v>
      </c>
    </row>
    <row r="17" spans="1:19" s="1465" customFormat="1" ht="15" customHeight="1" x14ac:dyDescent="0.2">
      <c r="A17" s="1468" t="s">
        <v>103</v>
      </c>
      <c r="B17" s="1469">
        <v>32</v>
      </c>
      <c r="C17" s="1470">
        <v>14</v>
      </c>
      <c r="D17" s="1470">
        <v>177</v>
      </c>
      <c r="E17" s="1470">
        <v>59</v>
      </c>
      <c r="F17" s="1470" t="s">
        <v>1055</v>
      </c>
      <c r="G17" s="1470" t="s">
        <v>1055</v>
      </c>
      <c r="H17" s="1470">
        <v>8</v>
      </c>
      <c r="I17" s="1470">
        <v>1</v>
      </c>
      <c r="J17" s="1470">
        <v>28</v>
      </c>
      <c r="K17" s="1470">
        <v>16</v>
      </c>
      <c r="L17" s="1470">
        <v>43</v>
      </c>
      <c r="M17" s="1470">
        <v>27</v>
      </c>
      <c r="N17" s="1470" t="s">
        <v>1055</v>
      </c>
      <c r="O17" s="1470" t="s">
        <v>1055</v>
      </c>
      <c r="P17" s="1470" t="s">
        <v>1055</v>
      </c>
      <c r="Q17" s="1470" t="s">
        <v>1055</v>
      </c>
      <c r="R17" s="1470" t="s">
        <v>1055</v>
      </c>
      <c r="S17" s="1471" t="s">
        <v>1055</v>
      </c>
    </row>
    <row r="18" spans="1:19" ht="15" customHeight="1" x14ac:dyDescent="0.2">
      <c r="A18" s="1472" t="s">
        <v>156</v>
      </c>
      <c r="B18" s="1455">
        <v>26</v>
      </c>
      <c r="C18" s="1456">
        <v>6</v>
      </c>
      <c r="D18" s="1456">
        <v>114</v>
      </c>
      <c r="E18" s="1456">
        <v>55</v>
      </c>
      <c r="F18" s="1456" t="s">
        <v>1055</v>
      </c>
      <c r="G18" s="1456" t="s">
        <v>1055</v>
      </c>
      <c r="H18" s="1456">
        <v>3</v>
      </c>
      <c r="I18" s="1456">
        <v>1</v>
      </c>
      <c r="J18" s="1456">
        <v>6</v>
      </c>
      <c r="K18" s="1456">
        <v>2</v>
      </c>
      <c r="L18" s="1456">
        <v>7</v>
      </c>
      <c r="M18" s="1456" t="s">
        <v>1055</v>
      </c>
      <c r="N18" s="1456" t="s">
        <v>1055</v>
      </c>
      <c r="O18" s="1456" t="s">
        <v>1055</v>
      </c>
      <c r="P18" s="1456" t="s">
        <v>1055</v>
      </c>
      <c r="Q18" s="1456" t="s">
        <v>1055</v>
      </c>
      <c r="R18" s="1456" t="s">
        <v>1055</v>
      </c>
      <c r="S18" s="1457" t="s">
        <v>1055</v>
      </c>
    </row>
    <row r="19" spans="1:19" ht="15" customHeight="1" x14ac:dyDescent="0.2">
      <c r="A19" s="1472" t="s">
        <v>159</v>
      </c>
      <c r="B19" s="1455">
        <v>27</v>
      </c>
      <c r="C19" s="1456">
        <v>17</v>
      </c>
      <c r="D19" s="1456">
        <v>119</v>
      </c>
      <c r="E19" s="1456">
        <v>69</v>
      </c>
      <c r="F19" s="1456" t="s">
        <v>1055</v>
      </c>
      <c r="G19" s="1456" t="s">
        <v>1055</v>
      </c>
      <c r="H19" s="1456">
        <v>1</v>
      </c>
      <c r="I19" s="1456">
        <v>2</v>
      </c>
      <c r="J19" s="1456">
        <v>33</v>
      </c>
      <c r="K19" s="1456">
        <v>31</v>
      </c>
      <c r="L19" s="1456">
        <v>27</v>
      </c>
      <c r="M19" s="1456">
        <v>28</v>
      </c>
      <c r="N19" s="1456" t="s">
        <v>1055</v>
      </c>
      <c r="O19" s="1456" t="s">
        <v>1055</v>
      </c>
      <c r="P19" s="1456" t="s">
        <v>1055</v>
      </c>
      <c r="Q19" s="1456" t="s">
        <v>1055</v>
      </c>
      <c r="R19" s="1456" t="s">
        <v>1055</v>
      </c>
      <c r="S19" s="1457" t="s">
        <v>1055</v>
      </c>
    </row>
    <row r="20" spans="1:19" ht="15" customHeight="1" x14ac:dyDescent="0.2">
      <c r="A20" s="1472" t="s">
        <v>160</v>
      </c>
      <c r="B20" s="1455">
        <v>35</v>
      </c>
      <c r="C20" s="1456">
        <v>52</v>
      </c>
      <c r="D20" s="1456">
        <v>148</v>
      </c>
      <c r="E20" s="1456">
        <v>323</v>
      </c>
      <c r="F20" s="1456" t="s">
        <v>1055</v>
      </c>
      <c r="G20" s="1456" t="s">
        <v>1055</v>
      </c>
      <c r="H20" s="1456">
        <v>7</v>
      </c>
      <c r="I20" s="1456">
        <v>21</v>
      </c>
      <c r="J20" s="1456">
        <v>23</v>
      </c>
      <c r="K20" s="1456">
        <v>50</v>
      </c>
      <c r="L20" s="1456">
        <v>29</v>
      </c>
      <c r="M20" s="1456">
        <v>44</v>
      </c>
      <c r="N20" s="1456">
        <v>6</v>
      </c>
      <c r="O20" s="1456">
        <v>3</v>
      </c>
      <c r="P20" s="1456" t="s">
        <v>1055</v>
      </c>
      <c r="Q20" s="1456" t="s">
        <v>1055</v>
      </c>
      <c r="R20" s="1456" t="s">
        <v>1055</v>
      </c>
      <c r="S20" s="1457" t="s">
        <v>1055</v>
      </c>
    </row>
    <row r="21" spans="1:19" ht="15" customHeight="1" x14ac:dyDescent="0.2">
      <c r="A21" s="1472" t="s">
        <v>163</v>
      </c>
      <c r="B21" s="1455">
        <v>36</v>
      </c>
      <c r="C21" s="1456">
        <v>20</v>
      </c>
      <c r="D21" s="1456">
        <v>127</v>
      </c>
      <c r="E21" s="1456">
        <v>96</v>
      </c>
      <c r="F21" s="1456" t="s">
        <v>1055</v>
      </c>
      <c r="G21" s="1456" t="s">
        <v>1055</v>
      </c>
      <c r="H21" s="1456" t="s">
        <v>1055</v>
      </c>
      <c r="I21" s="1456">
        <v>2</v>
      </c>
      <c r="J21" s="1456">
        <v>25</v>
      </c>
      <c r="K21" s="1456">
        <v>14</v>
      </c>
      <c r="L21" s="1456">
        <v>8</v>
      </c>
      <c r="M21" s="1456">
        <v>6</v>
      </c>
      <c r="N21" s="1456" t="s">
        <v>1055</v>
      </c>
      <c r="O21" s="1456" t="s">
        <v>1055</v>
      </c>
      <c r="P21" s="1456" t="s">
        <v>1055</v>
      </c>
      <c r="Q21" s="1456" t="s">
        <v>1055</v>
      </c>
      <c r="R21" s="1456" t="s">
        <v>1055</v>
      </c>
      <c r="S21" s="1457" t="s">
        <v>1055</v>
      </c>
    </row>
    <row r="22" spans="1:19" ht="15" customHeight="1" x14ac:dyDescent="0.2">
      <c r="A22" s="1472" t="s">
        <v>155</v>
      </c>
      <c r="B22" s="1455">
        <v>56</v>
      </c>
      <c r="C22" s="1456">
        <v>24</v>
      </c>
      <c r="D22" s="1456">
        <v>220</v>
      </c>
      <c r="E22" s="1456">
        <v>96</v>
      </c>
      <c r="F22" s="1456" t="s">
        <v>1055</v>
      </c>
      <c r="G22" s="1456" t="s">
        <v>1055</v>
      </c>
      <c r="H22" s="1456">
        <v>3</v>
      </c>
      <c r="I22" s="1456">
        <v>3</v>
      </c>
      <c r="J22" s="1456">
        <v>47</v>
      </c>
      <c r="K22" s="1456">
        <v>14</v>
      </c>
      <c r="L22" s="1456">
        <v>24</v>
      </c>
      <c r="M22" s="1456">
        <v>9</v>
      </c>
      <c r="N22" s="1456">
        <v>5</v>
      </c>
      <c r="O22" s="1456">
        <v>2</v>
      </c>
      <c r="P22" s="1456" t="s">
        <v>1055</v>
      </c>
      <c r="Q22" s="1456" t="s">
        <v>1055</v>
      </c>
      <c r="R22" s="1456" t="s">
        <v>1055</v>
      </c>
      <c r="S22" s="1457" t="s">
        <v>1055</v>
      </c>
    </row>
    <row r="23" spans="1:19" ht="15" customHeight="1" x14ac:dyDescent="0.2">
      <c r="A23" s="1472" t="s">
        <v>158</v>
      </c>
      <c r="B23" s="1455">
        <v>68</v>
      </c>
      <c r="C23" s="1456">
        <v>34</v>
      </c>
      <c r="D23" s="1456">
        <v>188</v>
      </c>
      <c r="E23" s="1456">
        <v>167</v>
      </c>
      <c r="F23" s="1456" t="s">
        <v>1055</v>
      </c>
      <c r="G23" s="1456" t="s">
        <v>1055</v>
      </c>
      <c r="H23" s="1456">
        <v>3</v>
      </c>
      <c r="I23" s="1456">
        <v>5</v>
      </c>
      <c r="J23" s="1456">
        <v>7</v>
      </c>
      <c r="K23" s="1456">
        <v>3</v>
      </c>
      <c r="L23" s="1456">
        <v>14</v>
      </c>
      <c r="M23" s="1456">
        <v>17</v>
      </c>
      <c r="N23" s="1456">
        <v>26</v>
      </c>
      <c r="O23" s="1456">
        <v>20</v>
      </c>
      <c r="P23" s="1456" t="s">
        <v>1055</v>
      </c>
      <c r="Q23" s="1456" t="s">
        <v>1055</v>
      </c>
      <c r="R23" s="1456" t="s">
        <v>1055</v>
      </c>
      <c r="S23" s="1457" t="s">
        <v>1055</v>
      </c>
    </row>
    <row r="24" spans="1:19" ht="15" customHeight="1" x14ac:dyDescent="0.2">
      <c r="A24" s="1472" t="s">
        <v>161</v>
      </c>
      <c r="B24" s="1455">
        <v>64</v>
      </c>
      <c r="C24" s="1456">
        <v>15</v>
      </c>
      <c r="D24" s="1456">
        <v>236</v>
      </c>
      <c r="E24" s="1456">
        <v>55</v>
      </c>
      <c r="F24" s="1456" t="s">
        <v>1055</v>
      </c>
      <c r="G24" s="1456" t="s">
        <v>1055</v>
      </c>
      <c r="H24" s="1456">
        <v>24</v>
      </c>
      <c r="I24" s="1456">
        <v>4</v>
      </c>
      <c r="J24" s="1456">
        <v>67</v>
      </c>
      <c r="K24" s="1456">
        <v>10</v>
      </c>
      <c r="L24" s="1456">
        <v>75</v>
      </c>
      <c r="M24" s="1456">
        <v>17</v>
      </c>
      <c r="N24" s="1456">
        <v>20</v>
      </c>
      <c r="O24" s="1456">
        <v>1</v>
      </c>
      <c r="P24" s="1456" t="s">
        <v>1055</v>
      </c>
      <c r="Q24" s="1456" t="s">
        <v>1055</v>
      </c>
      <c r="R24" s="1456" t="s">
        <v>1055</v>
      </c>
      <c r="S24" s="1457" t="s">
        <v>1055</v>
      </c>
    </row>
    <row r="25" spans="1:19" ht="17.100000000000001" customHeight="1" x14ac:dyDescent="0.2">
      <c r="A25" s="1494" t="s">
        <v>1020</v>
      </c>
      <c r="B25" s="1455" t="s">
        <v>1055</v>
      </c>
      <c r="C25" s="1456" t="s">
        <v>1055</v>
      </c>
      <c r="D25" s="1456" t="s">
        <v>1055</v>
      </c>
      <c r="E25" s="1456" t="s">
        <v>1055</v>
      </c>
      <c r="F25" s="1456" t="s">
        <v>1055</v>
      </c>
      <c r="G25" s="1456" t="s">
        <v>1055</v>
      </c>
      <c r="H25" s="1456" t="s">
        <v>1055</v>
      </c>
      <c r="I25" s="1456" t="s">
        <v>1055</v>
      </c>
      <c r="J25" s="1456">
        <v>2</v>
      </c>
      <c r="K25" s="1456">
        <v>3</v>
      </c>
      <c r="L25" s="1456" t="s">
        <v>1055</v>
      </c>
      <c r="M25" s="1456" t="s">
        <v>1055</v>
      </c>
      <c r="N25" s="1456" t="s">
        <v>1055</v>
      </c>
      <c r="O25" s="1456" t="s">
        <v>1055</v>
      </c>
      <c r="P25" s="1456" t="s">
        <v>1055</v>
      </c>
      <c r="Q25" s="1456" t="s">
        <v>1055</v>
      </c>
      <c r="R25" s="1456" t="s">
        <v>1055</v>
      </c>
      <c r="S25" s="1457" t="s">
        <v>1055</v>
      </c>
    </row>
    <row r="26" spans="1:19" ht="15" customHeight="1" x14ac:dyDescent="0.2">
      <c r="A26" s="1508" t="s">
        <v>1021</v>
      </c>
      <c r="B26" s="1455" t="s">
        <v>1055</v>
      </c>
      <c r="C26" s="1456" t="s">
        <v>1055</v>
      </c>
      <c r="D26" s="1456" t="s">
        <v>1055</v>
      </c>
      <c r="E26" s="1456" t="s">
        <v>1055</v>
      </c>
      <c r="F26" s="1456" t="s">
        <v>1055</v>
      </c>
      <c r="G26" s="1456" t="s">
        <v>1055</v>
      </c>
      <c r="H26" s="1456" t="s">
        <v>1055</v>
      </c>
      <c r="I26" s="1456" t="s">
        <v>1055</v>
      </c>
      <c r="J26" s="1456" t="s">
        <v>1055</v>
      </c>
      <c r="K26" s="1456" t="s">
        <v>1055</v>
      </c>
      <c r="L26" s="1456" t="s">
        <v>1055</v>
      </c>
      <c r="M26" s="1456" t="s">
        <v>1055</v>
      </c>
      <c r="N26" s="1456" t="s">
        <v>1055</v>
      </c>
      <c r="O26" s="1456" t="s">
        <v>1055</v>
      </c>
      <c r="P26" s="1456" t="s">
        <v>1055</v>
      </c>
      <c r="Q26" s="1456" t="s">
        <v>1055</v>
      </c>
      <c r="R26" s="1456" t="s">
        <v>1055</v>
      </c>
      <c r="S26" s="1457" t="s">
        <v>1055</v>
      </c>
    </row>
    <row r="27" spans="1:19" ht="15" customHeight="1" x14ac:dyDescent="0.2">
      <c r="A27" s="1472" t="s">
        <v>162</v>
      </c>
      <c r="B27" s="1455">
        <v>54</v>
      </c>
      <c r="C27" s="1456">
        <v>19</v>
      </c>
      <c r="D27" s="1456">
        <v>242</v>
      </c>
      <c r="E27" s="1456">
        <v>92</v>
      </c>
      <c r="F27" s="1456" t="s">
        <v>1055</v>
      </c>
      <c r="G27" s="1456" t="s">
        <v>1055</v>
      </c>
      <c r="H27" s="1456">
        <v>13</v>
      </c>
      <c r="I27" s="1456">
        <v>8</v>
      </c>
      <c r="J27" s="1456">
        <v>43</v>
      </c>
      <c r="K27" s="1456">
        <v>20</v>
      </c>
      <c r="L27" s="1456">
        <v>70</v>
      </c>
      <c r="M27" s="1456">
        <v>39</v>
      </c>
      <c r="N27" s="1456">
        <v>1</v>
      </c>
      <c r="O27" s="1456">
        <v>1</v>
      </c>
      <c r="P27" s="1456" t="s">
        <v>1055</v>
      </c>
      <c r="Q27" s="1456" t="s">
        <v>1055</v>
      </c>
      <c r="R27" s="1456" t="s">
        <v>1055</v>
      </c>
      <c r="S27" s="1457" t="s">
        <v>1055</v>
      </c>
    </row>
    <row r="28" spans="1:19" ht="15" customHeight="1" x14ac:dyDescent="0.2">
      <c r="A28" s="1494" t="s">
        <v>1022</v>
      </c>
      <c r="B28" s="1455" t="s">
        <v>1055</v>
      </c>
      <c r="C28" s="1456" t="s">
        <v>1055</v>
      </c>
      <c r="D28" s="1456" t="s">
        <v>1055</v>
      </c>
      <c r="E28" s="1456" t="s">
        <v>1055</v>
      </c>
      <c r="F28" s="1456" t="s">
        <v>1055</v>
      </c>
      <c r="G28" s="1456" t="s">
        <v>1055</v>
      </c>
      <c r="H28" s="1456">
        <v>2</v>
      </c>
      <c r="I28" s="1456" t="s">
        <v>1055</v>
      </c>
      <c r="J28" s="1456">
        <v>8</v>
      </c>
      <c r="K28" s="1456">
        <v>7</v>
      </c>
      <c r="L28" s="1456" t="s">
        <v>1055</v>
      </c>
      <c r="M28" s="1456" t="s">
        <v>1055</v>
      </c>
      <c r="N28" s="1456" t="s">
        <v>1055</v>
      </c>
      <c r="O28" s="1456" t="s">
        <v>1055</v>
      </c>
      <c r="P28" s="1456" t="s">
        <v>1055</v>
      </c>
      <c r="Q28" s="1456" t="s">
        <v>1055</v>
      </c>
      <c r="R28" s="1456" t="s">
        <v>1055</v>
      </c>
      <c r="S28" s="1457" t="s">
        <v>1055</v>
      </c>
    </row>
    <row r="29" spans="1:19" ht="15" customHeight="1" thickBot="1" x14ac:dyDescent="0.25">
      <c r="A29" s="1473" t="s">
        <v>157</v>
      </c>
      <c r="B29" s="1460">
        <v>13</v>
      </c>
      <c r="C29" s="1461">
        <v>45</v>
      </c>
      <c r="D29" s="1461">
        <v>69</v>
      </c>
      <c r="E29" s="1461">
        <v>103</v>
      </c>
      <c r="F29" s="1461" t="s">
        <v>1055</v>
      </c>
      <c r="G29" s="1461" t="s">
        <v>1055</v>
      </c>
      <c r="H29" s="1461">
        <v>1</v>
      </c>
      <c r="I29" s="1461">
        <v>4</v>
      </c>
      <c r="J29" s="1461">
        <v>7</v>
      </c>
      <c r="K29" s="1461">
        <v>9</v>
      </c>
      <c r="L29" s="1461">
        <v>10</v>
      </c>
      <c r="M29" s="1461">
        <v>12</v>
      </c>
      <c r="N29" s="1461" t="s">
        <v>1055</v>
      </c>
      <c r="O29" s="1461">
        <v>1</v>
      </c>
      <c r="P29" s="1461" t="s">
        <v>1055</v>
      </c>
      <c r="Q29" s="1461" t="s">
        <v>1055</v>
      </c>
      <c r="R29" s="1461" t="s">
        <v>1055</v>
      </c>
      <c r="S29" s="1462" t="s">
        <v>1055</v>
      </c>
    </row>
    <row r="30" spans="1:19" ht="15" customHeight="1" thickBot="1" x14ac:dyDescent="0.25">
      <c r="A30" s="1463" t="s">
        <v>145</v>
      </c>
      <c r="B30" s="1474">
        <v>411</v>
      </c>
      <c r="C30" s="1474">
        <v>246</v>
      </c>
      <c r="D30" s="1474">
        <v>1640</v>
      </c>
      <c r="E30" s="1474">
        <v>1115</v>
      </c>
      <c r="F30" s="1474" t="s">
        <v>1055</v>
      </c>
      <c r="G30" s="1474" t="s">
        <v>1055</v>
      </c>
      <c r="H30" s="1474">
        <v>65</v>
      </c>
      <c r="I30" s="1474">
        <v>51</v>
      </c>
      <c r="J30" s="1474">
        <v>296</v>
      </c>
      <c r="K30" s="1474">
        <v>179</v>
      </c>
      <c r="L30" s="1474">
        <v>307</v>
      </c>
      <c r="M30" s="1474">
        <v>199</v>
      </c>
      <c r="N30" s="1474">
        <v>58</v>
      </c>
      <c r="O30" s="1474">
        <v>28</v>
      </c>
      <c r="P30" s="1474" t="s">
        <v>1055</v>
      </c>
      <c r="Q30" s="1474" t="s">
        <v>1055</v>
      </c>
      <c r="R30" s="1474" t="s">
        <v>1055</v>
      </c>
      <c r="S30" s="1474" t="s">
        <v>1055</v>
      </c>
    </row>
    <row r="31" spans="1:19" ht="15" customHeight="1" thickBot="1" x14ac:dyDescent="0.25">
      <c r="A31" s="1463" t="s">
        <v>306</v>
      </c>
      <c r="B31" s="1475" t="s">
        <v>1055</v>
      </c>
      <c r="C31" s="1476" t="s">
        <v>1055</v>
      </c>
      <c r="D31" s="1476" t="s">
        <v>1055</v>
      </c>
      <c r="E31" s="1476" t="s">
        <v>1055</v>
      </c>
      <c r="F31" s="1476" t="s">
        <v>1055</v>
      </c>
      <c r="G31" s="1476" t="s">
        <v>1055</v>
      </c>
      <c r="H31" s="1476" t="s">
        <v>1055</v>
      </c>
      <c r="I31" s="1476" t="s">
        <v>1055</v>
      </c>
      <c r="J31" s="1476" t="s">
        <v>1055</v>
      </c>
      <c r="K31" s="1476" t="s">
        <v>1055</v>
      </c>
      <c r="L31" s="1476" t="s">
        <v>1055</v>
      </c>
      <c r="M31" s="1476" t="s">
        <v>1055</v>
      </c>
      <c r="N31" s="1476" t="s">
        <v>1055</v>
      </c>
      <c r="O31" s="1476" t="s">
        <v>1055</v>
      </c>
      <c r="P31" s="1476" t="s">
        <v>1055</v>
      </c>
      <c r="Q31" s="1476" t="s">
        <v>1055</v>
      </c>
      <c r="R31" s="1476" t="s">
        <v>1055</v>
      </c>
      <c r="S31" s="1477" t="s">
        <v>1055</v>
      </c>
    </row>
    <row r="32" spans="1:19" ht="15" customHeight="1" x14ac:dyDescent="0.2">
      <c r="A32" s="1450" t="s">
        <v>165</v>
      </c>
      <c r="B32" s="1451">
        <v>46</v>
      </c>
      <c r="C32" s="1452">
        <v>64</v>
      </c>
      <c r="D32" s="1452">
        <v>306</v>
      </c>
      <c r="E32" s="1452">
        <v>290</v>
      </c>
      <c r="F32" s="1452" t="s">
        <v>1055</v>
      </c>
      <c r="G32" s="1452" t="s">
        <v>1055</v>
      </c>
      <c r="H32" s="1452">
        <v>4</v>
      </c>
      <c r="I32" s="1452">
        <v>10</v>
      </c>
      <c r="J32" s="1452">
        <v>45</v>
      </c>
      <c r="K32" s="1452">
        <v>42</v>
      </c>
      <c r="L32" s="1452">
        <v>26</v>
      </c>
      <c r="M32" s="1452">
        <v>36</v>
      </c>
      <c r="N32" s="1452">
        <v>5</v>
      </c>
      <c r="O32" s="1452">
        <v>5</v>
      </c>
      <c r="P32" s="1452" t="s">
        <v>1055</v>
      </c>
      <c r="Q32" s="1452" t="s">
        <v>1055</v>
      </c>
      <c r="R32" s="1452" t="s">
        <v>1055</v>
      </c>
      <c r="S32" s="1453" t="s">
        <v>1055</v>
      </c>
    </row>
    <row r="33" spans="1:19" ht="15" customHeight="1" x14ac:dyDescent="0.2">
      <c r="A33" s="1454" t="s">
        <v>443</v>
      </c>
      <c r="B33" s="1455">
        <v>48</v>
      </c>
      <c r="C33" s="1456">
        <v>70</v>
      </c>
      <c r="D33" s="1456">
        <v>251</v>
      </c>
      <c r="E33" s="1456">
        <v>276</v>
      </c>
      <c r="F33" s="1456" t="s">
        <v>1055</v>
      </c>
      <c r="G33" s="1456" t="s">
        <v>1055</v>
      </c>
      <c r="H33" s="1456">
        <v>10</v>
      </c>
      <c r="I33" s="1456">
        <v>11</v>
      </c>
      <c r="J33" s="1456">
        <v>42</v>
      </c>
      <c r="K33" s="1456">
        <v>44</v>
      </c>
      <c r="L33" s="1456">
        <v>9</v>
      </c>
      <c r="M33" s="1456">
        <v>12</v>
      </c>
      <c r="N33" s="1456">
        <v>3</v>
      </c>
      <c r="O33" s="1456">
        <v>8</v>
      </c>
      <c r="P33" s="1456" t="s">
        <v>1055</v>
      </c>
      <c r="Q33" s="1456" t="s">
        <v>1055</v>
      </c>
      <c r="R33" s="1456" t="s">
        <v>1055</v>
      </c>
      <c r="S33" s="1457" t="s">
        <v>1055</v>
      </c>
    </row>
    <row r="34" spans="1:19" ht="15" customHeight="1" x14ac:dyDescent="0.2">
      <c r="A34" s="1478" t="s">
        <v>424</v>
      </c>
      <c r="B34" s="1455">
        <v>5</v>
      </c>
      <c r="C34" s="1456">
        <v>8</v>
      </c>
      <c r="D34" s="1456">
        <v>50</v>
      </c>
      <c r="E34" s="1456">
        <v>46</v>
      </c>
      <c r="F34" s="1456" t="s">
        <v>1055</v>
      </c>
      <c r="G34" s="1456" t="s">
        <v>1055</v>
      </c>
      <c r="H34" s="1456" t="s">
        <v>1055</v>
      </c>
      <c r="I34" s="1456" t="s">
        <v>1055</v>
      </c>
      <c r="J34" s="1456" t="s">
        <v>1055</v>
      </c>
      <c r="K34" s="1456" t="s">
        <v>1055</v>
      </c>
      <c r="L34" s="1456" t="s">
        <v>1055</v>
      </c>
      <c r="M34" s="1456" t="s">
        <v>1055</v>
      </c>
      <c r="N34" s="1456" t="s">
        <v>1055</v>
      </c>
      <c r="O34" s="1456" t="s">
        <v>1055</v>
      </c>
      <c r="P34" s="1456" t="s">
        <v>1055</v>
      </c>
      <c r="Q34" s="1456" t="s">
        <v>1055</v>
      </c>
      <c r="R34" s="1456" t="s">
        <v>1055</v>
      </c>
      <c r="S34" s="1457" t="s">
        <v>1055</v>
      </c>
    </row>
    <row r="35" spans="1:19" ht="17.100000000000001" customHeight="1" x14ac:dyDescent="0.2">
      <c r="A35" s="1508" t="s">
        <v>1023</v>
      </c>
      <c r="B35" s="1455" t="s">
        <v>1055</v>
      </c>
      <c r="C35" s="1456" t="s">
        <v>1055</v>
      </c>
      <c r="D35" s="1456" t="s">
        <v>1055</v>
      </c>
      <c r="E35" s="1456" t="s">
        <v>1055</v>
      </c>
      <c r="F35" s="1456" t="s">
        <v>1055</v>
      </c>
      <c r="G35" s="1456" t="s">
        <v>1055</v>
      </c>
      <c r="H35" s="1456" t="s">
        <v>1055</v>
      </c>
      <c r="I35" s="1456" t="s">
        <v>1055</v>
      </c>
      <c r="J35" s="1479" t="s">
        <v>1055</v>
      </c>
      <c r="K35" s="1456" t="s">
        <v>1055</v>
      </c>
      <c r="L35" s="1456" t="s">
        <v>1055</v>
      </c>
      <c r="M35" s="1456" t="s">
        <v>1055</v>
      </c>
      <c r="N35" s="1456" t="s">
        <v>1055</v>
      </c>
      <c r="O35" s="1456" t="s">
        <v>1055</v>
      </c>
      <c r="P35" s="1456">
        <v>22</v>
      </c>
      <c r="Q35" s="1456">
        <v>31</v>
      </c>
      <c r="R35" s="1456" t="s">
        <v>1055</v>
      </c>
      <c r="S35" s="1457" t="s">
        <v>1055</v>
      </c>
    </row>
    <row r="36" spans="1:19" ht="15" customHeight="1" x14ac:dyDescent="0.2">
      <c r="A36" s="1454" t="s">
        <v>181</v>
      </c>
      <c r="B36" s="1455">
        <v>58</v>
      </c>
      <c r="C36" s="1456">
        <v>51</v>
      </c>
      <c r="D36" s="1456">
        <v>256</v>
      </c>
      <c r="E36" s="1456">
        <v>237</v>
      </c>
      <c r="F36" s="1456" t="s">
        <v>1055</v>
      </c>
      <c r="G36" s="1456" t="s">
        <v>1055</v>
      </c>
      <c r="H36" s="1456">
        <v>4</v>
      </c>
      <c r="I36" s="1456">
        <v>3</v>
      </c>
      <c r="J36" s="1456">
        <v>38</v>
      </c>
      <c r="K36" s="1456">
        <v>45</v>
      </c>
      <c r="L36" s="1456">
        <v>48</v>
      </c>
      <c r="M36" s="1456">
        <v>38</v>
      </c>
      <c r="N36" s="1456" t="s">
        <v>1055</v>
      </c>
      <c r="O36" s="1456" t="s">
        <v>1055</v>
      </c>
      <c r="P36" s="1456" t="s">
        <v>1055</v>
      </c>
      <c r="Q36" s="1456" t="s">
        <v>1055</v>
      </c>
      <c r="R36" s="1456" t="s">
        <v>1055</v>
      </c>
      <c r="S36" s="1457" t="s">
        <v>1055</v>
      </c>
    </row>
    <row r="37" spans="1:19" ht="15" customHeight="1" x14ac:dyDescent="0.2">
      <c r="A37" s="1454" t="s">
        <v>419</v>
      </c>
      <c r="B37" s="1455">
        <v>45</v>
      </c>
      <c r="C37" s="1456">
        <v>31</v>
      </c>
      <c r="D37" s="1456">
        <v>226</v>
      </c>
      <c r="E37" s="1456">
        <v>131</v>
      </c>
      <c r="F37" s="1456" t="s">
        <v>1055</v>
      </c>
      <c r="G37" s="1456" t="s">
        <v>1055</v>
      </c>
      <c r="H37" s="1456">
        <v>12</v>
      </c>
      <c r="I37" s="1456">
        <v>16</v>
      </c>
      <c r="J37" s="1456">
        <v>58</v>
      </c>
      <c r="K37" s="1456">
        <v>44</v>
      </c>
      <c r="L37" s="1456">
        <v>44</v>
      </c>
      <c r="M37" s="1456">
        <v>64</v>
      </c>
      <c r="N37" s="1456" t="s">
        <v>1055</v>
      </c>
      <c r="O37" s="1456" t="s">
        <v>1055</v>
      </c>
      <c r="P37" s="1456">
        <v>5</v>
      </c>
      <c r="Q37" s="1456">
        <v>5</v>
      </c>
      <c r="R37" s="1456" t="s">
        <v>1055</v>
      </c>
      <c r="S37" s="1457">
        <v>1</v>
      </c>
    </row>
    <row r="38" spans="1:19" ht="15" customHeight="1" thickBot="1" x14ac:dyDescent="0.25">
      <c r="A38" s="1480" t="s">
        <v>457</v>
      </c>
      <c r="B38" s="1460">
        <v>2</v>
      </c>
      <c r="C38" s="1461">
        <v>2</v>
      </c>
      <c r="D38" s="1461">
        <v>28</v>
      </c>
      <c r="E38" s="1461">
        <v>31</v>
      </c>
      <c r="F38" s="1461" t="s">
        <v>1055</v>
      </c>
      <c r="G38" s="1461" t="s">
        <v>1055</v>
      </c>
      <c r="H38" s="1461" t="s">
        <v>1055</v>
      </c>
      <c r="I38" s="1461" t="s">
        <v>1055</v>
      </c>
      <c r="J38" s="1461" t="s">
        <v>1055</v>
      </c>
      <c r="K38" s="1461" t="s">
        <v>1055</v>
      </c>
      <c r="L38" s="1461" t="s">
        <v>1055</v>
      </c>
      <c r="M38" s="1461" t="s">
        <v>1055</v>
      </c>
      <c r="N38" s="1461" t="s">
        <v>1055</v>
      </c>
      <c r="O38" s="1461" t="s">
        <v>1055</v>
      </c>
      <c r="P38" s="1461" t="s">
        <v>1055</v>
      </c>
      <c r="Q38" s="1461" t="s">
        <v>1055</v>
      </c>
      <c r="R38" s="1461" t="s">
        <v>1055</v>
      </c>
      <c r="S38" s="1462" t="s">
        <v>1055</v>
      </c>
    </row>
    <row r="39" spans="1:19" s="1481" customFormat="1" ht="15" customHeight="1" thickBot="1" x14ac:dyDescent="0.25">
      <c r="A39" s="1445" t="s">
        <v>145</v>
      </c>
      <c r="B39" s="1166">
        <v>204</v>
      </c>
      <c r="C39" s="1166">
        <v>226</v>
      </c>
      <c r="D39" s="1166">
        <v>1117</v>
      </c>
      <c r="E39" s="1166">
        <v>1011</v>
      </c>
      <c r="F39" s="1166" t="s">
        <v>1055</v>
      </c>
      <c r="G39" s="1166" t="s">
        <v>1055</v>
      </c>
      <c r="H39" s="1166">
        <v>30</v>
      </c>
      <c r="I39" s="1166">
        <v>40</v>
      </c>
      <c r="J39" s="1166">
        <v>183</v>
      </c>
      <c r="K39" s="1166">
        <v>175</v>
      </c>
      <c r="L39" s="1166">
        <v>127</v>
      </c>
      <c r="M39" s="1166">
        <v>150</v>
      </c>
      <c r="N39" s="1166">
        <v>8</v>
      </c>
      <c r="O39" s="1166">
        <v>13</v>
      </c>
      <c r="P39" s="1166">
        <v>27</v>
      </c>
      <c r="Q39" s="1166">
        <v>36</v>
      </c>
      <c r="R39" s="1166" t="s">
        <v>1055</v>
      </c>
      <c r="S39" s="1165">
        <v>1</v>
      </c>
    </row>
    <row r="40" spans="1:19" s="1481" customFormat="1" ht="15" customHeight="1" thickBot="1" x14ac:dyDescent="0.25">
      <c r="A40" s="1463" t="s">
        <v>307</v>
      </c>
      <c r="B40" s="1166" t="s">
        <v>1055</v>
      </c>
      <c r="C40" s="1466" t="s">
        <v>1055</v>
      </c>
      <c r="D40" s="1466" t="s">
        <v>1055</v>
      </c>
      <c r="E40" s="1466" t="s">
        <v>1055</v>
      </c>
      <c r="F40" s="1466" t="s">
        <v>1055</v>
      </c>
      <c r="G40" s="1466" t="s">
        <v>1055</v>
      </c>
      <c r="H40" s="1466" t="s">
        <v>1055</v>
      </c>
      <c r="I40" s="1466" t="s">
        <v>1055</v>
      </c>
      <c r="J40" s="1466" t="s">
        <v>1055</v>
      </c>
      <c r="K40" s="1466" t="s">
        <v>1055</v>
      </c>
      <c r="L40" s="1466" t="s">
        <v>1055</v>
      </c>
      <c r="M40" s="1466" t="s">
        <v>1055</v>
      </c>
      <c r="N40" s="1466" t="s">
        <v>1055</v>
      </c>
      <c r="O40" s="1466" t="s">
        <v>1055</v>
      </c>
      <c r="P40" s="1466" t="s">
        <v>1055</v>
      </c>
      <c r="Q40" s="1466" t="s">
        <v>1055</v>
      </c>
      <c r="R40" s="1466" t="s">
        <v>1055</v>
      </c>
      <c r="S40" s="2080" t="s">
        <v>1055</v>
      </c>
    </row>
    <row r="41" spans="1:19" s="1481" customFormat="1" ht="17.100000000000001" customHeight="1" x14ac:dyDescent="0.2">
      <c r="A41" s="1483" t="s">
        <v>450</v>
      </c>
      <c r="B41" s="1451">
        <v>34</v>
      </c>
      <c r="C41" s="1452">
        <v>52</v>
      </c>
      <c r="D41" s="1452">
        <v>79</v>
      </c>
      <c r="E41" s="1452">
        <v>125</v>
      </c>
      <c r="F41" s="1452" t="s">
        <v>1055</v>
      </c>
      <c r="G41" s="1452" t="s">
        <v>1055</v>
      </c>
      <c r="H41" s="1452" t="s">
        <v>1055</v>
      </c>
      <c r="I41" s="1452" t="s">
        <v>1055</v>
      </c>
      <c r="J41" s="1452">
        <v>13</v>
      </c>
      <c r="K41" s="1452">
        <v>15</v>
      </c>
      <c r="L41" s="1452">
        <v>30</v>
      </c>
      <c r="M41" s="1452">
        <v>22</v>
      </c>
      <c r="N41" s="1452">
        <v>7</v>
      </c>
      <c r="O41" s="1452">
        <v>16</v>
      </c>
      <c r="P41" s="1452" t="s">
        <v>1055</v>
      </c>
      <c r="Q41" s="1452" t="s">
        <v>1055</v>
      </c>
      <c r="R41" s="1452" t="s">
        <v>1055</v>
      </c>
      <c r="S41" s="1453" t="s">
        <v>1055</v>
      </c>
    </row>
    <row r="42" spans="1:19" s="1481" customFormat="1" ht="17.100000000000001" customHeight="1" x14ac:dyDescent="0.2">
      <c r="A42" s="1484" t="s">
        <v>483</v>
      </c>
      <c r="B42" s="1455" t="s">
        <v>1055</v>
      </c>
      <c r="C42" s="1456" t="s">
        <v>1055</v>
      </c>
      <c r="D42" s="1456" t="s">
        <v>1055</v>
      </c>
      <c r="E42" s="1456" t="s">
        <v>1055</v>
      </c>
      <c r="F42" s="1456" t="s">
        <v>1055</v>
      </c>
      <c r="G42" s="1456" t="s">
        <v>1055</v>
      </c>
      <c r="H42" s="1456" t="s">
        <v>1055</v>
      </c>
      <c r="I42" s="1456">
        <v>1</v>
      </c>
      <c r="J42" s="1456">
        <v>23</v>
      </c>
      <c r="K42" s="1456">
        <v>7</v>
      </c>
      <c r="L42" s="1456">
        <v>31</v>
      </c>
      <c r="M42" s="1456">
        <v>20</v>
      </c>
      <c r="N42" s="1456" t="s">
        <v>1055</v>
      </c>
      <c r="O42" s="1456">
        <v>2</v>
      </c>
      <c r="P42" s="1456" t="s">
        <v>1055</v>
      </c>
      <c r="Q42" s="1456" t="s">
        <v>1055</v>
      </c>
      <c r="R42" s="1456" t="s">
        <v>1055</v>
      </c>
      <c r="S42" s="1457" t="s">
        <v>1055</v>
      </c>
    </row>
    <row r="43" spans="1:19" s="1481" customFormat="1" ht="16.5" customHeight="1" x14ac:dyDescent="0.2">
      <c r="A43" s="1494" t="s">
        <v>1024</v>
      </c>
      <c r="B43" s="1455">
        <v>15</v>
      </c>
      <c r="C43" s="1456">
        <v>15</v>
      </c>
      <c r="D43" s="1456">
        <v>69</v>
      </c>
      <c r="E43" s="1456">
        <v>36</v>
      </c>
      <c r="F43" s="1456" t="s">
        <v>1055</v>
      </c>
      <c r="G43" s="1456" t="s">
        <v>1055</v>
      </c>
      <c r="H43" s="1456" t="s">
        <v>1055</v>
      </c>
      <c r="I43" s="1456" t="s">
        <v>1055</v>
      </c>
      <c r="J43" s="1456" t="s">
        <v>1055</v>
      </c>
      <c r="K43" s="1456" t="s">
        <v>1055</v>
      </c>
      <c r="L43" s="1456" t="s">
        <v>1055</v>
      </c>
      <c r="M43" s="1456" t="s">
        <v>1055</v>
      </c>
      <c r="N43" s="1456" t="s">
        <v>1055</v>
      </c>
      <c r="O43" s="1456" t="s">
        <v>1055</v>
      </c>
      <c r="P43" s="1456" t="s">
        <v>1055</v>
      </c>
      <c r="Q43" s="1456" t="s">
        <v>1055</v>
      </c>
      <c r="R43" s="1456" t="s">
        <v>1055</v>
      </c>
      <c r="S43" s="1457" t="s">
        <v>1055</v>
      </c>
    </row>
    <row r="44" spans="1:19" s="1481" customFormat="1" ht="17.100000000000001" customHeight="1" x14ac:dyDescent="0.2">
      <c r="A44" s="1494" t="s">
        <v>1025</v>
      </c>
      <c r="B44" s="1455">
        <v>15</v>
      </c>
      <c r="C44" s="1456">
        <v>11</v>
      </c>
      <c r="D44" s="1456">
        <v>49</v>
      </c>
      <c r="E44" s="1456">
        <v>36</v>
      </c>
      <c r="F44" s="1456" t="s">
        <v>1055</v>
      </c>
      <c r="G44" s="1456" t="s">
        <v>1055</v>
      </c>
      <c r="H44" s="1456" t="s">
        <v>1055</v>
      </c>
      <c r="I44" s="1456" t="s">
        <v>1055</v>
      </c>
      <c r="J44" s="1456" t="s">
        <v>1055</v>
      </c>
      <c r="K44" s="1456" t="s">
        <v>1055</v>
      </c>
      <c r="L44" s="1456" t="s">
        <v>1055</v>
      </c>
      <c r="M44" s="1456" t="s">
        <v>1055</v>
      </c>
      <c r="N44" s="1456" t="s">
        <v>1055</v>
      </c>
      <c r="O44" s="1456" t="s">
        <v>1055</v>
      </c>
      <c r="P44" s="1456" t="s">
        <v>1055</v>
      </c>
      <c r="Q44" s="1456" t="s">
        <v>1055</v>
      </c>
      <c r="R44" s="1456" t="s">
        <v>1055</v>
      </c>
      <c r="S44" s="1457" t="s">
        <v>1055</v>
      </c>
    </row>
    <row r="45" spans="1:19" s="1481" customFormat="1" ht="17.100000000000001" customHeight="1" x14ac:dyDescent="0.2">
      <c r="A45" s="1494" t="s">
        <v>1026</v>
      </c>
      <c r="B45" s="1455">
        <v>23</v>
      </c>
      <c r="C45" s="1456">
        <v>9</v>
      </c>
      <c r="D45" s="1456">
        <v>12</v>
      </c>
      <c r="E45" s="1456">
        <v>2</v>
      </c>
      <c r="F45" s="1456" t="s">
        <v>1055</v>
      </c>
      <c r="G45" s="1456" t="s">
        <v>1055</v>
      </c>
      <c r="H45" s="1456" t="s">
        <v>1055</v>
      </c>
      <c r="I45" s="1456" t="s">
        <v>1055</v>
      </c>
      <c r="J45" s="1456" t="s">
        <v>1055</v>
      </c>
      <c r="K45" s="1456" t="s">
        <v>1055</v>
      </c>
      <c r="L45" s="1456" t="s">
        <v>1055</v>
      </c>
      <c r="M45" s="1456" t="s">
        <v>1055</v>
      </c>
      <c r="N45" s="1456" t="s">
        <v>1055</v>
      </c>
      <c r="O45" s="1456" t="s">
        <v>1055</v>
      </c>
      <c r="P45" s="1456" t="s">
        <v>1055</v>
      </c>
      <c r="Q45" s="1456" t="s">
        <v>1055</v>
      </c>
      <c r="R45" s="1456" t="s">
        <v>1055</v>
      </c>
      <c r="S45" s="1457" t="s">
        <v>1055</v>
      </c>
    </row>
    <row r="46" spans="1:19" s="1481" customFormat="1" ht="17.100000000000001" customHeight="1" x14ac:dyDescent="0.2">
      <c r="A46" s="1485" t="s">
        <v>253</v>
      </c>
      <c r="B46" s="1486" t="s">
        <v>1055</v>
      </c>
      <c r="C46" s="1487" t="s">
        <v>1055</v>
      </c>
      <c r="D46" s="1487" t="s">
        <v>1055</v>
      </c>
      <c r="E46" s="1487" t="s">
        <v>1055</v>
      </c>
      <c r="F46" s="1456" t="s">
        <v>1055</v>
      </c>
      <c r="G46" s="1456" t="s">
        <v>1055</v>
      </c>
      <c r="H46" s="1456" t="s">
        <v>1055</v>
      </c>
      <c r="I46" s="1487" t="s">
        <v>1055</v>
      </c>
      <c r="J46" s="1487" t="s">
        <v>1055</v>
      </c>
      <c r="K46" s="1487" t="s">
        <v>1055</v>
      </c>
      <c r="L46" s="1487" t="s">
        <v>1055</v>
      </c>
      <c r="M46" s="1487" t="s">
        <v>1055</v>
      </c>
      <c r="N46" s="1487" t="s">
        <v>1055</v>
      </c>
      <c r="O46" s="1487" t="s">
        <v>1055</v>
      </c>
      <c r="P46" s="1487" t="s">
        <v>1055</v>
      </c>
      <c r="Q46" s="1487" t="s">
        <v>1055</v>
      </c>
      <c r="R46" s="1487" t="s">
        <v>1055</v>
      </c>
      <c r="S46" s="1488" t="s">
        <v>1055</v>
      </c>
    </row>
    <row r="47" spans="1:19" s="1481" customFormat="1" ht="17.100000000000001" customHeight="1" x14ac:dyDescent="0.2">
      <c r="A47" s="1494" t="s">
        <v>1027</v>
      </c>
      <c r="B47" s="1455">
        <v>58</v>
      </c>
      <c r="C47" s="1456">
        <v>15</v>
      </c>
      <c r="D47" s="1456">
        <v>347</v>
      </c>
      <c r="E47" s="1456">
        <v>101</v>
      </c>
      <c r="F47" s="1456" t="s">
        <v>1055</v>
      </c>
      <c r="G47" s="1456" t="s">
        <v>1055</v>
      </c>
      <c r="H47" s="1456">
        <v>1</v>
      </c>
      <c r="I47" s="1456" t="s">
        <v>1055</v>
      </c>
      <c r="J47" s="1456" t="s">
        <v>1055</v>
      </c>
      <c r="K47" s="1456" t="s">
        <v>1055</v>
      </c>
      <c r="L47" s="1456" t="s">
        <v>1055</v>
      </c>
      <c r="M47" s="1456" t="s">
        <v>1055</v>
      </c>
      <c r="N47" s="1456" t="s">
        <v>1055</v>
      </c>
      <c r="O47" s="1456" t="s">
        <v>1055</v>
      </c>
      <c r="P47" s="1456" t="s">
        <v>1055</v>
      </c>
      <c r="Q47" s="1456" t="s">
        <v>1055</v>
      </c>
      <c r="R47" s="1456" t="s">
        <v>1055</v>
      </c>
      <c r="S47" s="1457" t="s">
        <v>1055</v>
      </c>
    </row>
    <row r="48" spans="1:19" s="1481" customFormat="1" ht="17.100000000000001" customHeight="1" x14ac:dyDescent="0.2">
      <c r="A48" s="1484" t="s">
        <v>1028</v>
      </c>
      <c r="B48" s="1455">
        <v>10</v>
      </c>
      <c r="C48" s="1456">
        <v>5</v>
      </c>
      <c r="D48" s="1456">
        <v>29</v>
      </c>
      <c r="E48" s="1456">
        <v>13</v>
      </c>
      <c r="F48" s="1456" t="s">
        <v>1055</v>
      </c>
      <c r="G48" s="1456" t="s">
        <v>1055</v>
      </c>
      <c r="H48" s="1456" t="s">
        <v>1055</v>
      </c>
      <c r="I48" s="1456" t="s">
        <v>1055</v>
      </c>
      <c r="J48" s="1456" t="s">
        <v>1055</v>
      </c>
      <c r="K48" s="1456" t="s">
        <v>1055</v>
      </c>
      <c r="L48" s="1456" t="s">
        <v>1055</v>
      </c>
      <c r="M48" s="1456" t="s">
        <v>1055</v>
      </c>
      <c r="N48" s="1456" t="s">
        <v>1055</v>
      </c>
      <c r="O48" s="1456" t="s">
        <v>1055</v>
      </c>
      <c r="P48" s="1456" t="s">
        <v>1055</v>
      </c>
      <c r="Q48" s="1456" t="s">
        <v>1055</v>
      </c>
      <c r="R48" s="1456" t="s">
        <v>1055</v>
      </c>
      <c r="S48" s="1457" t="s">
        <v>1055</v>
      </c>
    </row>
    <row r="49" spans="1:19" s="1481" customFormat="1" ht="17.100000000000001" customHeight="1" x14ac:dyDescent="0.2">
      <c r="A49" s="1494" t="s">
        <v>1029</v>
      </c>
      <c r="B49" s="1455" t="s">
        <v>1055</v>
      </c>
      <c r="C49" s="1456" t="s">
        <v>1055</v>
      </c>
      <c r="D49" s="1456" t="s">
        <v>1055</v>
      </c>
      <c r="E49" s="1456" t="s">
        <v>1055</v>
      </c>
      <c r="F49" s="1456" t="s">
        <v>1055</v>
      </c>
      <c r="G49" s="1456" t="s">
        <v>1055</v>
      </c>
      <c r="H49" s="1456">
        <v>7</v>
      </c>
      <c r="I49" s="1456" t="s">
        <v>1055</v>
      </c>
      <c r="J49" s="1456">
        <v>38</v>
      </c>
      <c r="K49" s="1456">
        <v>8</v>
      </c>
      <c r="L49" s="1456">
        <v>40</v>
      </c>
      <c r="M49" s="1456">
        <v>11</v>
      </c>
      <c r="N49" s="1456" t="s">
        <v>1055</v>
      </c>
      <c r="O49" s="1456" t="s">
        <v>1055</v>
      </c>
      <c r="P49" s="1456" t="s">
        <v>1055</v>
      </c>
      <c r="Q49" s="1456" t="s">
        <v>1055</v>
      </c>
      <c r="R49" s="1456" t="s">
        <v>1055</v>
      </c>
      <c r="S49" s="1457" t="s">
        <v>1055</v>
      </c>
    </row>
    <row r="50" spans="1:19" s="1481" customFormat="1" ht="17.100000000000001" customHeight="1" thickBot="1" x14ac:dyDescent="0.25">
      <c r="A50" s="1520" t="s">
        <v>1030</v>
      </c>
      <c r="B50" s="1460" t="s">
        <v>1055</v>
      </c>
      <c r="C50" s="1461" t="s">
        <v>1055</v>
      </c>
      <c r="D50" s="1461" t="s">
        <v>1055</v>
      </c>
      <c r="E50" s="1461" t="s">
        <v>1055</v>
      </c>
      <c r="F50" s="1461" t="s">
        <v>1055</v>
      </c>
      <c r="G50" s="1461" t="s">
        <v>1055</v>
      </c>
      <c r="H50" s="1461">
        <v>1</v>
      </c>
      <c r="I50" s="1461">
        <v>1</v>
      </c>
      <c r="J50" s="1461">
        <v>16</v>
      </c>
      <c r="K50" s="1461">
        <v>5</v>
      </c>
      <c r="L50" s="1461">
        <v>42</v>
      </c>
      <c r="M50" s="1461">
        <v>9</v>
      </c>
      <c r="N50" s="1461" t="s">
        <v>1055</v>
      </c>
      <c r="O50" s="1461" t="s">
        <v>1055</v>
      </c>
      <c r="P50" s="1461" t="s">
        <v>1055</v>
      </c>
      <c r="Q50" s="1461" t="s">
        <v>1055</v>
      </c>
      <c r="R50" s="1461" t="s">
        <v>1055</v>
      </c>
      <c r="S50" s="1462" t="s">
        <v>1055</v>
      </c>
    </row>
    <row r="51" spans="1:19" s="1481" customFormat="1" ht="15" customHeight="1" thickBot="1" x14ac:dyDescent="0.25">
      <c r="A51" s="1491" t="s">
        <v>59</v>
      </c>
      <c r="B51" s="1491" t="s">
        <v>1055</v>
      </c>
      <c r="C51" s="1491" t="s">
        <v>1055</v>
      </c>
      <c r="D51" s="1491" t="s">
        <v>1055</v>
      </c>
      <c r="E51" s="1491" t="s">
        <v>1055</v>
      </c>
      <c r="F51" s="1491" t="s">
        <v>1055</v>
      </c>
      <c r="G51" s="1075" t="s">
        <v>1055</v>
      </c>
      <c r="H51" s="1075" t="s">
        <v>1055</v>
      </c>
      <c r="I51" s="1075" t="s">
        <v>1055</v>
      </c>
      <c r="J51" s="1075" t="s">
        <v>1055</v>
      </c>
      <c r="K51" s="1075" t="s">
        <v>1055</v>
      </c>
      <c r="L51" s="1075" t="s">
        <v>1055</v>
      </c>
      <c r="M51" s="1075" t="s">
        <v>1055</v>
      </c>
      <c r="N51" s="1075" t="s">
        <v>1055</v>
      </c>
      <c r="O51" s="1075" t="s">
        <v>1055</v>
      </c>
      <c r="P51" s="1075" t="s">
        <v>1055</v>
      </c>
      <c r="Q51" s="1075" t="s">
        <v>1055</v>
      </c>
      <c r="R51" s="1075" t="s">
        <v>1055</v>
      </c>
      <c r="S51" s="2085" t="s">
        <v>1055</v>
      </c>
    </row>
    <row r="52" spans="1:19" s="1481" customFormat="1" ht="17.100000000000001" customHeight="1" x14ac:dyDescent="0.2">
      <c r="A52" s="1492" t="s">
        <v>241</v>
      </c>
      <c r="B52" s="1451" t="s">
        <v>1055</v>
      </c>
      <c r="C52" s="1452" t="s">
        <v>1055</v>
      </c>
      <c r="D52" s="1452" t="s">
        <v>1055</v>
      </c>
      <c r="E52" s="1452" t="s">
        <v>1055</v>
      </c>
      <c r="F52" s="1452" t="s">
        <v>1055</v>
      </c>
      <c r="G52" s="1452" t="s">
        <v>1055</v>
      </c>
      <c r="H52" s="1452" t="s">
        <v>1055</v>
      </c>
      <c r="I52" s="1452">
        <v>1</v>
      </c>
      <c r="J52" s="1452" t="s">
        <v>1055</v>
      </c>
      <c r="K52" s="1452" t="s">
        <v>1055</v>
      </c>
      <c r="L52" s="1452">
        <v>69</v>
      </c>
      <c r="M52" s="1452">
        <v>18</v>
      </c>
      <c r="N52" s="1452">
        <v>4</v>
      </c>
      <c r="O52" s="1452">
        <v>2</v>
      </c>
      <c r="P52" s="1452" t="s">
        <v>1055</v>
      </c>
      <c r="Q52" s="1452" t="s">
        <v>1055</v>
      </c>
      <c r="R52" s="1452" t="s">
        <v>1055</v>
      </c>
      <c r="S52" s="1453" t="s">
        <v>1055</v>
      </c>
    </row>
    <row r="53" spans="1:19" ht="17.100000000000001" customHeight="1" x14ac:dyDescent="0.2">
      <c r="A53" s="1494" t="s">
        <v>1031</v>
      </c>
      <c r="B53" s="1455">
        <v>83</v>
      </c>
      <c r="C53" s="1456">
        <v>9</v>
      </c>
      <c r="D53" s="1456">
        <v>182</v>
      </c>
      <c r="E53" s="1456">
        <v>20</v>
      </c>
      <c r="F53" s="1456" t="s">
        <v>1055</v>
      </c>
      <c r="G53" s="1456" t="s">
        <v>1055</v>
      </c>
      <c r="H53" s="1456" t="s">
        <v>1055</v>
      </c>
      <c r="I53" s="1456" t="s">
        <v>1055</v>
      </c>
      <c r="J53" s="1456" t="s">
        <v>1055</v>
      </c>
      <c r="K53" s="1456" t="s">
        <v>1055</v>
      </c>
      <c r="L53" s="1456" t="s">
        <v>1055</v>
      </c>
      <c r="M53" s="1456" t="s">
        <v>1055</v>
      </c>
      <c r="N53" s="1456" t="s">
        <v>1055</v>
      </c>
      <c r="O53" s="1456" t="s">
        <v>1055</v>
      </c>
      <c r="P53" s="1456" t="s">
        <v>1055</v>
      </c>
      <c r="Q53" s="1456" t="s">
        <v>1055</v>
      </c>
      <c r="R53" s="1456" t="s">
        <v>1055</v>
      </c>
      <c r="S53" s="1457" t="s">
        <v>1055</v>
      </c>
    </row>
    <row r="54" spans="1:19" ht="17.100000000000001" customHeight="1" x14ac:dyDescent="0.2">
      <c r="A54" s="1494" t="s">
        <v>1032</v>
      </c>
      <c r="B54" s="1455">
        <v>61</v>
      </c>
      <c r="C54" s="1456">
        <v>14</v>
      </c>
      <c r="D54" s="1456">
        <v>168</v>
      </c>
      <c r="E54" s="1456">
        <v>34</v>
      </c>
      <c r="F54" s="1456" t="s">
        <v>1055</v>
      </c>
      <c r="G54" s="1456" t="s">
        <v>1055</v>
      </c>
      <c r="H54" s="1456" t="s">
        <v>1055</v>
      </c>
      <c r="I54" s="1456" t="s">
        <v>1055</v>
      </c>
      <c r="J54" s="1456" t="s">
        <v>1055</v>
      </c>
      <c r="K54" s="1456" t="s">
        <v>1055</v>
      </c>
      <c r="L54" s="1456" t="s">
        <v>1055</v>
      </c>
      <c r="M54" s="1456" t="s">
        <v>1055</v>
      </c>
      <c r="N54" s="1456" t="s">
        <v>1055</v>
      </c>
      <c r="O54" s="1456" t="s">
        <v>1055</v>
      </c>
      <c r="P54" s="1456" t="s">
        <v>1055</v>
      </c>
      <c r="Q54" s="1456" t="s">
        <v>1055</v>
      </c>
      <c r="R54" s="1456" t="s">
        <v>1055</v>
      </c>
      <c r="S54" s="1457" t="s">
        <v>1055</v>
      </c>
    </row>
    <row r="55" spans="1:19" ht="17.100000000000001" customHeight="1" x14ac:dyDescent="0.2">
      <c r="A55" s="1494" t="s">
        <v>1033</v>
      </c>
      <c r="B55" s="1455">
        <v>70</v>
      </c>
      <c r="C55" s="1456">
        <v>12</v>
      </c>
      <c r="D55" s="1456">
        <v>167</v>
      </c>
      <c r="E55" s="1456">
        <v>4</v>
      </c>
      <c r="F55" s="1456" t="s">
        <v>1055</v>
      </c>
      <c r="G55" s="1456" t="s">
        <v>1055</v>
      </c>
      <c r="H55" s="1456">
        <v>2</v>
      </c>
      <c r="I55" s="1456" t="s">
        <v>1055</v>
      </c>
      <c r="J55" s="1456">
        <v>37</v>
      </c>
      <c r="K55" s="1456">
        <v>1</v>
      </c>
      <c r="L55" s="1456" t="s">
        <v>1055</v>
      </c>
      <c r="M55" s="1456" t="s">
        <v>1055</v>
      </c>
      <c r="N55" s="1456" t="s">
        <v>1055</v>
      </c>
      <c r="O55" s="1456" t="s">
        <v>1055</v>
      </c>
      <c r="P55" s="1456" t="s">
        <v>1055</v>
      </c>
      <c r="Q55" s="1456" t="s">
        <v>1055</v>
      </c>
      <c r="R55" s="1456" t="s">
        <v>1055</v>
      </c>
      <c r="S55" s="1457" t="s">
        <v>1055</v>
      </c>
    </row>
    <row r="56" spans="1:19" ht="17.100000000000001" customHeight="1" x14ac:dyDescent="0.2">
      <c r="A56" s="1494" t="s">
        <v>1034</v>
      </c>
      <c r="B56" s="1455" t="s">
        <v>1055</v>
      </c>
      <c r="C56" s="1456" t="s">
        <v>1055</v>
      </c>
      <c r="D56" s="1456" t="s">
        <v>1055</v>
      </c>
      <c r="E56" s="1456" t="s">
        <v>1055</v>
      </c>
      <c r="F56" s="1456" t="s">
        <v>1055</v>
      </c>
      <c r="G56" s="1456" t="s">
        <v>1055</v>
      </c>
      <c r="H56" s="1456">
        <v>1</v>
      </c>
      <c r="I56" s="1456" t="s">
        <v>1055</v>
      </c>
      <c r="J56" s="1456">
        <v>66</v>
      </c>
      <c r="K56" s="1456">
        <v>7</v>
      </c>
      <c r="L56" s="1493" t="s">
        <v>1055</v>
      </c>
      <c r="M56" s="1456" t="s">
        <v>1055</v>
      </c>
      <c r="N56" s="1456" t="s">
        <v>1055</v>
      </c>
      <c r="O56" s="1456" t="s">
        <v>1055</v>
      </c>
      <c r="P56" s="1456" t="s">
        <v>1055</v>
      </c>
      <c r="Q56" s="1456" t="s">
        <v>1055</v>
      </c>
      <c r="R56" s="1456" t="s">
        <v>1055</v>
      </c>
      <c r="S56" s="1457" t="s">
        <v>1055</v>
      </c>
    </row>
    <row r="57" spans="1:19" ht="17.100000000000001" customHeight="1" x14ac:dyDescent="0.2">
      <c r="A57" s="1484" t="s">
        <v>222</v>
      </c>
      <c r="B57" s="1455" t="s">
        <v>1055</v>
      </c>
      <c r="C57" s="1456" t="s">
        <v>1055</v>
      </c>
      <c r="D57" s="1456" t="s">
        <v>1055</v>
      </c>
      <c r="E57" s="1456" t="s">
        <v>1055</v>
      </c>
      <c r="F57" s="1456" t="s">
        <v>1055</v>
      </c>
      <c r="G57" s="1456" t="s">
        <v>1055</v>
      </c>
      <c r="H57" s="1456">
        <v>2</v>
      </c>
      <c r="I57" s="1456">
        <v>1</v>
      </c>
      <c r="J57" s="1456">
        <v>12</v>
      </c>
      <c r="K57" s="1456">
        <v>10</v>
      </c>
      <c r="L57" s="1456">
        <v>8</v>
      </c>
      <c r="M57" s="1456">
        <v>13</v>
      </c>
      <c r="N57" s="1456" t="s">
        <v>1055</v>
      </c>
      <c r="O57" s="1456">
        <v>3</v>
      </c>
      <c r="P57" s="1456" t="s">
        <v>1055</v>
      </c>
      <c r="Q57" s="1456" t="s">
        <v>1055</v>
      </c>
      <c r="R57" s="1456" t="s">
        <v>1055</v>
      </c>
      <c r="S57" s="1457" t="s">
        <v>1055</v>
      </c>
    </row>
    <row r="58" spans="1:19" ht="17.100000000000001" customHeight="1" x14ac:dyDescent="0.2">
      <c r="A58" s="1494" t="s">
        <v>223</v>
      </c>
      <c r="B58" s="1455" t="s">
        <v>1055</v>
      </c>
      <c r="C58" s="1456" t="s">
        <v>1055</v>
      </c>
      <c r="D58" s="1456" t="s">
        <v>1055</v>
      </c>
      <c r="E58" s="1456" t="s">
        <v>1055</v>
      </c>
      <c r="F58" s="1456" t="s">
        <v>1055</v>
      </c>
      <c r="G58" s="1456" t="s">
        <v>1055</v>
      </c>
      <c r="H58" s="1456">
        <v>8</v>
      </c>
      <c r="I58" s="1456">
        <v>1</v>
      </c>
      <c r="J58" s="1456">
        <v>3</v>
      </c>
      <c r="K58" s="1456">
        <v>1</v>
      </c>
      <c r="L58" s="1456">
        <v>8</v>
      </c>
      <c r="M58" s="1456">
        <v>1</v>
      </c>
      <c r="N58" s="1456">
        <v>2</v>
      </c>
      <c r="O58" s="1456" t="s">
        <v>1055</v>
      </c>
      <c r="P58" s="1456" t="s">
        <v>1055</v>
      </c>
      <c r="Q58" s="1456" t="s">
        <v>1055</v>
      </c>
      <c r="R58" s="1456" t="s">
        <v>1055</v>
      </c>
      <c r="S58" s="1457" t="s">
        <v>1055</v>
      </c>
    </row>
    <row r="59" spans="1:19" ht="17.100000000000001" customHeight="1" x14ac:dyDescent="0.2">
      <c r="A59" s="1494" t="s">
        <v>1035</v>
      </c>
      <c r="B59" s="1455" t="s">
        <v>1055</v>
      </c>
      <c r="C59" s="1456" t="s">
        <v>1055</v>
      </c>
      <c r="D59" s="1456" t="s">
        <v>1055</v>
      </c>
      <c r="E59" s="1456" t="s">
        <v>1055</v>
      </c>
      <c r="F59" s="1456" t="s">
        <v>1055</v>
      </c>
      <c r="G59" s="1456" t="s">
        <v>1055</v>
      </c>
      <c r="H59" s="1456" t="s">
        <v>1055</v>
      </c>
      <c r="I59" s="1456" t="s">
        <v>1055</v>
      </c>
      <c r="J59" s="1456">
        <v>24</v>
      </c>
      <c r="K59" s="1456">
        <v>5</v>
      </c>
      <c r="L59" s="1456">
        <v>2</v>
      </c>
      <c r="M59" s="1456">
        <v>4</v>
      </c>
      <c r="N59" s="1456" t="s">
        <v>1055</v>
      </c>
      <c r="O59" s="1456" t="s">
        <v>1055</v>
      </c>
      <c r="P59" s="1456" t="s">
        <v>1055</v>
      </c>
      <c r="Q59" s="1456" t="s">
        <v>1055</v>
      </c>
      <c r="R59" s="1456" t="s">
        <v>1055</v>
      </c>
      <c r="S59" s="1457" t="s">
        <v>1055</v>
      </c>
    </row>
    <row r="60" spans="1:19" ht="17.100000000000001" customHeight="1" x14ac:dyDescent="0.2">
      <c r="A60" s="1494" t="s">
        <v>1036</v>
      </c>
      <c r="B60" s="1455" t="s">
        <v>1055</v>
      </c>
      <c r="C60" s="1456" t="s">
        <v>1055</v>
      </c>
      <c r="D60" s="1456" t="s">
        <v>1055</v>
      </c>
      <c r="E60" s="1456" t="s">
        <v>1055</v>
      </c>
      <c r="F60" s="1456" t="s">
        <v>1055</v>
      </c>
      <c r="G60" s="1456" t="s">
        <v>1055</v>
      </c>
      <c r="H60" s="1456" t="s">
        <v>1055</v>
      </c>
      <c r="I60" s="1456" t="s">
        <v>1055</v>
      </c>
      <c r="J60" s="1456">
        <v>28</v>
      </c>
      <c r="K60" s="1456">
        <v>3</v>
      </c>
      <c r="L60" s="1456">
        <v>24</v>
      </c>
      <c r="M60" s="1456">
        <v>9</v>
      </c>
      <c r="N60" s="1456">
        <v>2</v>
      </c>
      <c r="O60" s="1456" t="s">
        <v>1055</v>
      </c>
      <c r="P60" s="1456" t="s">
        <v>1055</v>
      </c>
      <c r="Q60" s="1456" t="s">
        <v>1055</v>
      </c>
      <c r="R60" s="1456" t="s">
        <v>1055</v>
      </c>
      <c r="S60" s="1457" t="s">
        <v>1055</v>
      </c>
    </row>
    <row r="61" spans="1:19" ht="17.100000000000001" customHeight="1" x14ac:dyDescent="0.2">
      <c r="A61" s="1494" t="s">
        <v>1037</v>
      </c>
      <c r="B61" s="1455" t="s">
        <v>1055</v>
      </c>
      <c r="C61" s="1456" t="s">
        <v>1055</v>
      </c>
      <c r="D61" s="1456" t="s">
        <v>1055</v>
      </c>
      <c r="E61" s="1456" t="s">
        <v>1055</v>
      </c>
      <c r="F61" s="1456" t="s">
        <v>1055</v>
      </c>
      <c r="G61" s="1456" t="s">
        <v>1055</v>
      </c>
      <c r="H61" s="1456" t="s">
        <v>1055</v>
      </c>
      <c r="I61" s="1456" t="s">
        <v>1055</v>
      </c>
      <c r="J61" s="1456" t="s">
        <v>1055</v>
      </c>
      <c r="K61" s="1456" t="s">
        <v>1055</v>
      </c>
      <c r="L61" s="1456" t="s">
        <v>1055</v>
      </c>
      <c r="M61" s="1456" t="s">
        <v>1055</v>
      </c>
      <c r="N61" s="1456" t="s">
        <v>1055</v>
      </c>
      <c r="O61" s="1456" t="s">
        <v>1055</v>
      </c>
      <c r="P61" s="1456">
        <v>19</v>
      </c>
      <c r="Q61" s="1456">
        <v>5</v>
      </c>
      <c r="R61" s="1456">
        <v>1</v>
      </c>
      <c r="S61" s="1457" t="s">
        <v>1055</v>
      </c>
    </row>
    <row r="62" spans="1:19" ht="17.100000000000001" customHeight="1" thickBot="1" x14ac:dyDescent="0.25">
      <c r="A62" s="2086" t="s">
        <v>1038</v>
      </c>
      <c r="B62" s="1460" t="s">
        <v>1055</v>
      </c>
      <c r="C62" s="1461" t="s">
        <v>1055</v>
      </c>
      <c r="D62" s="1461" t="s">
        <v>1055</v>
      </c>
      <c r="E62" s="1461" t="s">
        <v>1055</v>
      </c>
      <c r="F62" s="1461" t="s">
        <v>1055</v>
      </c>
      <c r="G62" s="1461" t="s">
        <v>1055</v>
      </c>
      <c r="H62" s="1461" t="s">
        <v>1055</v>
      </c>
      <c r="I62" s="1461" t="s">
        <v>1055</v>
      </c>
      <c r="J62" s="1461">
        <v>16</v>
      </c>
      <c r="K62" s="1461">
        <v>1</v>
      </c>
      <c r="L62" s="1461">
        <v>18</v>
      </c>
      <c r="M62" s="1461">
        <v>3</v>
      </c>
      <c r="N62" s="1461">
        <v>4</v>
      </c>
      <c r="O62" s="1461" t="s">
        <v>1055</v>
      </c>
      <c r="P62" s="1461" t="s">
        <v>1055</v>
      </c>
      <c r="Q62" s="1461" t="s">
        <v>1055</v>
      </c>
      <c r="R62" s="1461" t="s">
        <v>1055</v>
      </c>
      <c r="S62" s="1462" t="s">
        <v>1055</v>
      </c>
    </row>
    <row r="63" spans="1:19" ht="15" customHeight="1" thickBot="1" x14ac:dyDescent="0.25">
      <c r="A63" s="1463" t="s">
        <v>145</v>
      </c>
      <c r="B63" s="1474">
        <v>369</v>
      </c>
      <c r="C63" s="1474">
        <v>142</v>
      </c>
      <c r="D63" s="1474">
        <v>1102</v>
      </c>
      <c r="E63" s="1474">
        <v>371</v>
      </c>
      <c r="F63" s="1474" t="s">
        <v>1055</v>
      </c>
      <c r="G63" s="1474" t="s">
        <v>1055</v>
      </c>
      <c r="H63" s="1474">
        <v>22</v>
      </c>
      <c r="I63" s="1474">
        <v>5</v>
      </c>
      <c r="J63" s="1474">
        <v>276</v>
      </c>
      <c r="K63" s="1474">
        <v>63</v>
      </c>
      <c r="L63" s="1474">
        <v>272</v>
      </c>
      <c r="M63" s="1474">
        <v>110</v>
      </c>
      <c r="N63" s="1474">
        <v>19</v>
      </c>
      <c r="O63" s="1474">
        <v>23</v>
      </c>
      <c r="P63" s="1474">
        <v>19</v>
      </c>
      <c r="Q63" s="1474">
        <v>5</v>
      </c>
      <c r="R63" s="1474">
        <v>1</v>
      </c>
      <c r="S63" s="1474" t="s">
        <v>1055</v>
      </c>
    </row>
    <row r="64" spans="1:19" ht="15" customHeight="1" thickBot="1" x14ac:dyDescent="0.25">
      <c r="A64" s="1463" t="s">
        <v>255</v>
      </c>
      <c r="B64" s="1475" t="s">
        <v>1055</v>
      </c>
      <c r="C64" s="1476" t="s">
        <v>1055</v>
      </c>
      <c r="D64" s="1476" t="s">
        <v>1055</v>
      </c>
      <c r="E64" s="1476" t="s">
        <v>1055</v>
      </c>
      <c r="F64" s="1476" t="s">
        <v>1055</v>
      </c>
      <c r="G64" s="1476" t="s">
        <v>1055</v>
      </c>
      <c r="H64" s="1476" t="s">
        <v>1055</v>
      </c>
      <c r="I64" s="1476" t="s">
        <v>1055</v>
      </c>
      <c r="J64" s="1476" t="s">
        <v>1055</v>
      </c>
      <c r="K64" s="1476" t="s">
        <v>1055</v>
      </c>
      <c r="L64" s="1476" t="s">
        <v>1055</v>
      </c>
      <c r="M64" s="1476" t="s">
        <v>1055</v>
      </c>
      <c r="N64" s="1476" t="s">
        <v>1055</v>
      </c>
      <c r="O64" s="1476" t="s">
        <v>1055</v>
      </c>
      <c r="P64" s="1476" t="s">
        <v>1055</v>
      </c>
      <c r="Q64" s="1476" t="s">
        <v>1055</v>
      </c>
      <c r="R64" s="1476" t="s">
        <v>1055</v>
      </c>
      <c r="S64" s="1477" t="s">
        <v>1055</v>
      </c>
    </row>
    <row r="65" spans="1:34" ht="15" customHeight="1" x14ac:dyDescent="0.2">
      <c r="A65" s="1468" t="s">
        <v>171</v>
      </c>
      <c r="B65" s="1496">
        <v>16</v>
      </c>
      <c r="C65" s="1452">
        <v>73</v>
      </c>
      <c r="D65" s="1452">
        <v>99</v>
      </c>
      <c r="E65" s="1452">
        <v>512</v>
      </c>
      <c r="F65" s="1452" t="s">
        <v>1055</v>
      </c>
      <c r="G65" s="1452" t="s">
        <v>1055</v>
      </c>
      <c r="H65" s="1452">
        <v>10</v>
      </c>
      <c r="I65" s="1452">
        <v>10</v>
      </c>
      <c r="J65" s="1452">
        <v>51</v>
      </c>
      <c r="K65" s="1452">
        <v>117</v>
      </c>
      <c r="L65" s="1452">
        <v>19</v>
      </c>
      <c r="M65" s="1452">
        <v>116</v>
      </c>
      <c r="N65" s="1452" t="s">
        <v>1055</v>
      </c>
      <c r="O65" s="1452">
        <v>3</v>
      </c>
      <c r="P65" s="1452">
        <v>12</v>
      </c>
      <c r="Q65" s="1452">
        <v>59</v>
      </c>
      <c r="R65" s="1452" t="s">
        <v>1055</v>
      </c>
      <c r="S65" s="1453">
        <v>3</v>
      </c>
      <c r="T65" s="1497"/>
      <c r="U65" s="1497"/>
      <c r="V65" s="1497"/>
      <c r="W65" s="1497"/>
      <c r="X65" s="1497"/>
      <c r="Y65" s="1497"/>
      <c r="Z65" s="1497"/>
      <c r="AA65" s="1497"/>
      <c r="AB65" s="1497"/>
      <c r="AC65" s="1497"/>
      <c r="AD65" s="1497"/>
      <c r="AE65" s="1497"/>
      <c r="AF65" s="1497"/>
      <c r="AG65" s="1497"/>
      <c r="AH65" s="1497"/>
    </row>
    <row r="66" spans="1:34" ht="15" customHeight="1" x14ac:dyDescent="0.2">
      <c r="A66" s="1484" t="s">
        <v>1039</v>
      </c>
      <c r="B66" s="1498" t="s">
        <v>1055</v>
      </c>
      <c r="C66" s="1456" t="s">
        <v>1055</v>
      </c>
      <c r="D66" s="1456" t="s">
        <v>1055</v>
      </c>
      <c r="E66" s="1456" t="s">
        <v>1055</v>
      </c>
      <c r="F66" s="1456" t="s">
        <v>1055</v>
      </c>
      <c r="G66" s="1456" t="s">
        <v>1055</v>
      </c>
      <c r="H66" s="1456" t="s">
        <v>1055</v>
      </c>
      <c r="I66" s="1456" t="s">
        <v>1055</v>
      </c>
      <c r="J66" s="1456" t="s">
        <v>1055</v>
      </c>
      <c r="K66" s="1456" t="s">
        <v>1055</v>
      </c>
      <c r="L66" s="1456" t="s">
        <v>1055</v>
      </c>
      <c r="M66" s="1456" t="s">
        <v>1055</v>
      </c>
      <c r="N66" s="1456" t="s">
        <v>1055</v>
      </c>
      <c r="O66" s="1456" t="s">
        <v>1055</v>
      </c>
      <c r="P66" s="1456">
        <v>6</v>
      </c>
      <c r="Q66" s="1456">
        <v>45</v>
      </c>
      <c r="R66" s="1456">
        <v>1</v>
      </c>
      <c r="S66" s="1457" t="s">
        <v>1055</v>
      </c>
      <c r="T66" s="1497"/>
      <c r="U66" s="1497"/>
      <c r="V66" s="1497"/>
      <c r="W66" s="1497"/>
      <c r="X66" s="1497"/>
      <c r="Y66" s="1497"/>
      <c r="Z66" s="1497"/>
      <c r="AA66" s="1497"/>
      <c r="AB66" s="1497"/>
      <c r="AC66" s="1497"/>
      <c r="AD66" s="1497"/>
      <c r="AE66" s="1497"/>
      <c r="AF66" s="1497"/>
      <c r="AG66" s="1497"/>
      <c r="AH66" s="1497"/>
    </row>
    <row r="67" spans="1:34" ht="15" customHeight="1" x14ac:dyDescent="0.2">
      <c r="A67" s="1472" t="s">
        <v>173</v>
      </c>
      <c r="B67" s="1498">
        <v>41</v>
      </c>
      <c r="C67" s="1456">
        <v>20</v>
      </c>
      <c r="D67" s="1456">
        <v>170</v>
      </c>
      <c r="E67" s="1456">
        <v>115</v>
      </c>
      <c r="F67" s="1456" t="s">
        <v>1055</v>
      </c>
      <c r="G67" s="1456" t="s">
        <v>1055</v>
      </c>
      <c r="H67" s="1456">
        <v>1</v>
      </c>
      <c r="I67" s="1456">
        <v>2</v>
      </c>
      <c r="J67" s="1456">
        <v>41</v>
      </c>
      <c r="K67" s="1456">
        <v>26</v>
      </c>
      <c r="L67" s="1456">
        <v>16</v>
      </c>
      <c r="M67" s="1456">
        <v>6</v>
      </c>
      <c r="N67" s="1456" t="s">
        <v>1055</v>
      </c>
      <c r="O67" s="1456">
        <v>1</v>
      </c>
      <c r="P67" s="1456" t="s">
        <v>1055</v>
      </c>
      <c r="Q67" s="1456" t="s">
        <v>1055</v>
      </c>
      <c r="R67" s="1456" t="s">
        <v>1055</v>
      </c>
      <c r="S67" s="1457" t="s">
        <v>1055</v>
      </c>
      <c r="T67" s="1497"/>
      <c r="U67" s="1497"/>
      <c r="V67" s="1497"/>
      <c r="W67" s="1497"/>
      <c r="X67" s="1497"/>
      <c r="Y67" s="1497"/>
      <c r="Z67" s="1497"/>
      <c r="AA67" s="1497"/>
      <c r="AB67" s="1497"/>
      <c r="AC67" s="1497"/>
      <c r="AD67" s="1497"/>
      <c r="AE67" s="1497"/>
      <c r="AF67" s="1497"/>
      <c r="AG67" s="1497"/>
      <c r="AH67" s="1497"/>
    </row>
    <row r="68" spans="1:34" ht="15" customHeight="1" x14ac:dyDescent="0.2">
      <c r="A68" s="1472" t="s">
        <v>229</v>
      </c>
      <c r="B68" s="1498">
        <v>15</v>
      </c>
      <c r="C68" s="1456">
        <v>161</v>
      </c>
      <c r="D68" s="1456">
        <v>125</v>
      </c>
      <c r="E68" s="1456">
        <v>1031</v>
      </c>
      <c r="F68" s="1456" t="s">
        <v>1055</v>
      </c>
      <c r="G68" s="1456" t="s">
        <v>1055</v>
      </c>
      <c r="H68" s="1456">
        <v>6</v>
      </c>
      <c r="I68" s="1456">
        <v>28</v>
      </c>
      <c r="J68" s="1456">
        <v>59</v>
      </c>
      <c r="K68" s="1456">
        <v>283</v>
      </c>
      <c r="L68" s="1456">
        <v>24</v>
      </c>
      <c r="M68" s="1456">
        <v>192</v>
      </c>
      <c r="N68" s="1456">
        <v>2</v>
      </c>
      <c r="O68" s="1456">
        <v>9</v>
      </c>
      <c r="P68" s="1456" t="s">
        <v>1055</v>
      </c>
      <c r="Q68" s="1456" t="s">
        <v>1055</v>
      </c>
      <c r="R68" s="1456" t="s">
        <v>1055</v>
      </c>
      <c r="S68" s="1457" t="s">
        <v>1055</v>
      </c>
      <c r="T68" s="1497"/>
      <c r="U68" s="1497"/>
      <c r="V68" s="1497"/>
      <c r="W68" s="1497"/>
      <c r="X68" s="1497"/>
      <c r="Y68" s="1497"/>
      <c r="Z68" s="1497"/>
      <c r="AA68" s="1497"/>
      <c r="AB68" s="1497"/>
      <c r="AC68" s="1497"/>
      <c r="AD68" s="1497"/>
      <c r="AE68" s="1497"/>
      <c r="AF68" s="1497"/>
      <c r="AG68" s="1497"/>
      <c r="AH68" s="1497"/>
    </row>
    <row r="69" spans="1:34" ht="15" customHeight="1" x14ac:dyDescent="0.2">
      <c r="A69" s="1472" t="s">
        <v>176</v>
      </c>
      <c r="B69" s="1498">
        <v>28</v>
      </c>
      <c r="C69" s="1456">
        <v>56</v>
      </c>
      <c r="D69" s="1456">
        <v>159</v>
      </c>
      <c r="E69" s="1456">
        <v>313</v>
      </c>
      <c r="F69" s="1456" t="s">
        <v>1055</v>
      </c>
      <c r="G69" s="1456" t="s">
        <v>1055</v>
      </c>
      <c r="H69" s="1456">
        <v>11</v>
      </c>
      <c r="I69" s="1456">
        <v>3</v>
      </c>
      <c r="J69" s="1456">
        <v>57</v>
      </c>
      <c r="K69" s="1456">
        <v>52</v>
      </c>
      <c r="L69" s="1456">
        <v>17</v>
      </c>
      <c r="M69" s="1456">
        <v>24</v>
      </c>
      <c r="N69" s="1456" t="s">
        <v>1055</v>
      </c>
      <c r="O69" s="1456" t="s">
        <v>1055</v>
      </c>
      <c r="P69" s="1456" t="s">
        <v>1055</v>
      </c>
      <c r="Q69" s="1456" t="s">
        <v>1055</v>
      </c>
      <c r="R69" s="1456" t="s">
        <v>1055</v>
      </c>
      <c r="S69" s="1457" t="s">
        <v>1055</v>
      </c>
      <c r="T69" s="1497"/>
      <c r="U69" s="1497"/>
      <c r="V69" s="1497"/>
      <c r="W69" s="1497"/>
      <c r="X69" s="1497"/>
      <c r="Y69" s="1497"/>
      <c r="Z69" s="1497"/>
      <c r="AA69" s="1497"/>
      <c r="AB69" s="1497"/>
      <c r="AC69" s="1497"/>
      <c r="AD69" s="1497"/>
      <c r="AE69" s="1497"/>
      <c r="AF69" s="1497"/>
      <c r="AG69" s="1497"/>
      <c r="AH69" s="1497"/>
    </row>
    <row r="70" spans="1:34" ht="15" customHeight="1" x14ac:dyDescent="0.2">
      <c r="A70" s="1494" t="s">
        <v>1040</v>
      </c>
      <c r="B70" s="1498" t="s">
        <v>1055</v>
      </c>
      <c r="C70" s="1456" t="s">
        <v>1055</v>
      </c>
      <c r="D70" s="1456" t="s">
        <v>1055</v>
      </c>
      <c r="E70" s="1456" t="s">
        <v>1055</v>
      </c>
      <c r="F70" s="1456" t="s">
        <v>1055</v>
      </c>
      <c r="G70" s="1456" t="s">
        <v>1055</v>
      </c>
      <c r="H70" s="1456" t="s">
        <v>1055</v>
      </c>
      <c r="I70" s="1456" t="s">
        <v>1055</v>
      </c>
      <c r="J70" s="1456" t="s">
        <v>1055</v>
      </c>
      <c r="K70" s="1456" t="s">
        <v>1055</v>
      </c>
      <c r="L70" s="1456" t="s">
        <v>1055</v>
      </c>
      <c r="M70" s="1456" t="s">
        <v>1055</v>
      </c>
      <c r="N70" s="1456" t="s">
        <v>1055</v>
      </c>
      <c r="O70" s="1456" t="s">
        <v>1055</v>
      </c>
      <c r="P70" s="1456">
        <v>39</v>
      </c>
      <c r="Q70" s="1456">
        <v>91</v>
      </c>
      <c r="R70" s="1456">
        <v>11</v>
      </c>
      <c r="S70" s="1457">
        <v>11</v>
      </c>
      <c r="T70" s="1497"/>
      <c r="U70" s="1497"/>
      <c r="V70" s="1497"/>
      <c r="W70" s="1497"/>
      <c r="X70" s="1497"/>
      <c r="Y70" s="1497"/>
      <c r="Z70" s="1497"/>
      <c r="AA70" s="1497"/>
      <c r="AB70" s="1497"/>
      <c r="AC70" s="1497"/>
      <c r="AD70" s="1497"/>
      <c r="AE70" s="1497"/>
      <c r="AF70" s="1497"/>
      <c r="AG70" s="1497"/>
      <c r="AH70" s="1497"/>
    </row>
    <row r="71" spans="1:34" ht="15" customHeight="1" x14ac:dyDescent="0.2">
      <c r="A71" s="1499" t="s">
        <v>174</v>
      </c>
      <c r="B71" s="1498">
        <v>68</v>
      </c>
      <c r="C71" s="1456">
        <v>27</v>
      </c>
      <c r="D71" s="1456">
        <v>255</v>
      </c>
      <c r="E71" s="1456">
        <v>88</v>
      </c>
      <c r="F71" s="1456" t="s">
        <v>1055</v>
      </c>
      <c r="G71" s="1456" t="s">
        <v>1055</v>
      </c>
      <c r="H71" s="1456">
        <v>4</v>
      </c>
      <c r="I71" s="1456" t="s">
        <v>1055</v>
      </c>
      <c r="J71" s="1456">
        <v>52</v>
      </c>
      <c r="K71" s="1456">
        <v>9</v>
      </c>
      <c r="L71" s="1456">
        <v>19</v>
      </c>
      <c r="M71" s="1456">
        <v>4</v>
      </c>
      <c r="N71" s="1456">
        <v>2</v>
      </c>
      <c r="O71" s="1456">
        <v>3</v>
      </c>
      <c r="P71" s="1456" t="s">
        <v>1055</v>
      </c>
      <c r="Q71" s="1456" t="s">
        <v>1055</v>
      </c>
      <c r="R71" s="1456" t="s">
        <v>1055</v>
      </c>
      <c r="S71" s="1457" t="s">
        <v>1055</v>
      </c>
      <c r="T71" s="1497"/>
      <c r="U71" s="1497"/>
      <c r="V71" s="1497"/>
      <c r="W71" s="1497"/>
      <c r="X71" s="1497"/>
      <c r="Y71" s="1497"/>
      <c r="Z71" s="1497"/>
      <c r="AA71" s="1497"/>
      <c r="AB71" s="1497"/>
      <c r="AC71" s="1497"/>
      <c r="AD71" s="1497"/>
      <c r="AE71" s="1497"/>
      <c r="AF71" s="1497"/>
      <c r="AG71" s="1497"/>
      <c r="AH71" s="1497"/>
    </row>
    <row r="72" spans="1:34" ht="15" customHeight="1" x14ac:dyDescent="0.2">
      <c r="A72" s="1500" t="s">
        <v>327</v>
      </c>
      <c r="B72" s="1498">
        <v>16</v>
      </c>
      <c r="C72" s="1456">
        <v>61</v>
      </c>
      <c r="D72" s="1456">
        <v>79</v>
      </c>
      <c r="E72" s="1456">
        <v>370</v>
      </c>
      <c r="F72" s="1456" t="s">
        <v>1055</v>
      </c>
      <c r="G72" s="1456" t="s">
        <v>1055</v>
      </c>
      <c r="H72" s="1456">
        <v>3</v>
      </c>
      <c r="I72" s="1456">
        <v>8</v>
      </c>
      <c r="J72" s="1456">
        <v>51</v>
      </c>
      <c r="K72" s="1456">
        <v>169</v>
      </c>
      <c r="L72" s="1456">
        <v>17</v>
      </c>
      <c r="M72" s="1456">
        <v>104</v>
      </c>
      <c r="N72" s="1456" t="s">
        <v>1055</v>
      </c>
      <c r="O72" s="1456">
        <v>2</v>
      </c>
      <c r="P72" s="1456" t="s">
        <v>1055</v>
      </c>
      <c r="Q72" s="1456" t="s">
        <v>1055</v>
      </c>
      <c r="R72" s="1456" t="s">
        <v>1055</v>
      </c>
      <c r="S72" s="1457" t="s">
        <v>1055</v>
      </c>
      <c r="T72" s="1497"/>
      <c r="U72" s="1497"/>
      <c r="V72" s="1497"/>
      <c r="W72" s="1497"/>
      <c r="X72" s="1497"/>
      <c r="Y72" s="1497"/>
      <c r="Z72" s="1497"/>
      <c r="AA72" s="1497"/>
      <c r="AB72" s="1497"/>
      <c r="AC72" s="1497"/>
      <c r="AD72" s="1497"/>
      <c r="AE72" s="1497"/>
      <c r="AF72" s="1497"/>
      <c r="AG72" s="1497"/>
      <c r="AH72" s="1497"/>
    </row>
    <row r="73" spans="1:34" ht="15" customHeight="1" x14ac:dyDescent="0.2">
      <c r="A73" s="1472" t="s">
        <v>170</v>
      </c>
      <c r="B73" s="1498">
        <v>23</v>
      </c>
      <c r="C73" s="1456">
        <v>172</v>
      </c>
      <c r="D73" s="1456">
        <v>131</v>
      </c>
      <c r="E73" s="1456">
        <v>976</v>
      </c>
      <c r="F73" s="1456" t="s">
        <v>1055</v>
      </c>
      <c r="G73" s="1456" t="s">
        <v>1055</v>
      </c>
      <c r="H73" s="1456">
        <v>6</v>
      </c>
      <c r="I73" s="1456">
        <v>23</v>
      </c>
      <c r="J73" s="1456">
        <v>48</v>
      </c>
      <c r="K73" s="1456">
        <v>195</v>
      </c>
      <c r="L73" s="1456">
        <v>38</v>
      </c>
      <c r="M73" s="1456">
        <v>128</v>
      </c>
      <c r="N73" s="1456" t="s">
        <v>1055</v>
      </c>
      <c r="O73" s="1456">
        <v>1</v>
      </c>
      <c r="P73" s="1456" t="s">
        <v>1055</v>
      </c>
      <c r="Q73" s="1456" t="s">
        <v>1055</v>
      </c>
      <c r="R73" s="1456" t="s">
        <v>1055</v>
      </c>
      <c r="S73" s="1457" t="s">
        <v>1055</v>
      </c>
      <c r="T73" s="1497"/>
      <c r="U73" s="1497"/>
      <c r="V73" s="1497"/>
      <c r="W73" s="1497"/>
      <c r="X73" s="1497"/>
      <c r="Y73" s="1497"/>
      <c r="Z73" s="1497"/>
      <c r="AA73" s="1497"/>
      <c r="AB73" s="1497"/>
      <c r="AC73" s="1497"/>
      <c r="AD73" s="1497"/>
      <c r="AE73" s="1497"/>
      <c r="AF73" s="1497"/>
      <c r="AG73" s="1497"/>
      <c r="AH73" s="1497"/>
    </row>
    <row r="74" spans="1:34" ht="15" customHeight="1" x14ac:dyDescent="0.2">
      <c r="A74" s="1472" t="s">
        <v>175</v>
      </c>
      <c r="B74" s="1498">
        <v>20</v>
      </c>
      <c r="C74" s="1456">
        <v>43</v>
      </c>
      <c r="D74" s="1456">
        <v>112</v>
      </c>
      <c r="E74" s="1456">
        <v>204</v>
      </c>
      <c r="F74" s="1456" t="s">
        <v>1055</v>
      </c>
      <c r="G74" s="1456" t="s">
        <v>1055</v>
      </c>
      <c r="H74" s="1456">
        <v>7</v>
      </c>
      <c r="I74" s="1456">
        <v>3</v>
      </c>
      <c r="J74" s="1456">
        <v>22</v>
      </c>
      <c r="K74" s="1456">
        <v>45</v>
      </c>
      <c r="L74" s="1456">
        <v>29</v>
      </c>
      <c r="M74" s="1456">
        <v>35</v>
      </c>
      <c r="N74" s="1456" t="s">
        <v>1055</v>
      </c>
      <c r="O74" s="1456" t="s">
        <v>1055</v>
      </c>
      <c r="P74" s="1456" t="s">
        <v>1055</v>
      </c>
      <c r="Q74" s="1456" t="s">
        <v>1055</v>
      </c>
      <c r="R74" s="1456" t="s">
        <v>1055</v>
      </c>
      <c r="S74" s="1457" t="s">
        <v>1055</v>
      </c>
      <c r="T74" s="1497"/>
      <c r="U74" s="1497"/>
      <c r="V74" s="1497"/>
      <c r="W74" s="1497"/>
      <c r="X74" s="1497"/>
      <c r="Y74" s="1497"/>
      <c r="Z74" s="1497"/>
      <c r="AA74" s="1497"/>
      <c r="AB74" s="1497"/>
      <c r="AC74" s="1497"/>
      <c r="AD74" s="1497"/>
      <c r="AE74" s="1497"/>
      <c r="AF74" s="1497"/>
      <c r="AG74" s="1497"/>
      <c r="AH74" s="1497"/>
    </row>
    <row r="75" spans="1:34" ht="15" customHeight="1" x14ac:dyDescent="0.2">
      <c r="A75" s="1472" t="s">
        <v>172</v>
      </c>
      <c r="B75" s="1498">
        <v>61</v>
      </c>
      <c r="C75" s="1456">
        <v>44</v>
      </c>
      <c r="D75" s="1456">
        <v>329</v>
      </c>
      <c r="E75" s="1456">
        <v>232</v>
      </c>
      <c r="F75" s="1456" t="s">
        <v>1055</v>
      </c>
      <c r="G75" s="1456" t="s">
        <v>1055</v>
      </c>
      <c r="H75" s="1456">
        <v>7</v>
      </c>
      <c r="I75" s="1456">
        <v>6</v>
      </c>
      <c r="J75" s="1456">
        <v>50</v>
      </c>
      <c r="K75" s="1456">
        <v>24</v>
      </c>
      <c r="L75" s="1456">
        <v>19</v>
      </c>
      <c r="M75" s="1456">
        <v>13</v>
      </c>
      <c r="N75" s="1456">
        <v>2</v>
      </c>
      <c r="O75" s="1456" t="s">
        <v>1055</v>
      </c>
      <c r="P75" s="1456" t="s">
        <v>1055</v>
      </c>
      <c r="Q75" s="1456" t="s">
        <v>1055</v>
      </c>
      <c r="R75" s="1456" t="s">
        <v>1055</v>
      </c>
      <c r="S75" s="1457" t="s">
        <v>1055</v>
      </c>
      <c r="T75" s="1497"/>
      <c r="U75" s="1497"/>
      <c r="V75" s="1497"/>
      <c r="W75" s="1497"/>
      <c r="X75" s="1497"/>
      <c r="Y75" s="1497"/>
      <c r="Z75" s="1497"/>
      <c r="AA75" s="1497"/>
      <c r="AB75" s="1497"/>
      <c r="AC75" s="1497"/>
      <c r="AD75" s="1497"/>
      <c r="AE75" s="1497"/>
      <c r="AF75" s="1497"/>
      <c r="AG75" s="1497"/>
      <c r="AH75" s="1497"/>
    </row>
    <row r="76" spans="1:34" ht="15" customHeight="1" x14ac:dyDescent="0.2">
      <c r="A76" s="1472" t="s">
        <v>180</v>
      </c>
      <c r="B76" s="1498">
        <v>16</v>
      </c>
      <c r="C76" s="1456">
        <v>53</v>
      </c>
      <c r="D76" s="1456">
        <v>68</v>
      </c>
      <c r="E76" s="1456">
        <v>252</v>
      </c>
      <c r="F76" s="1456" t="s">
        <v>1055</v>
      </c>
      <c r="G76" s="1456" t="s">
        <v>1055</v>
      </c>
      <c r="H76" s="1456">
        <v>1</v>
      </c>
      <c r="I76" s="1456">
        <v>3</v>
      </c>
      <c r="J76" s="1456">
        <v>20</v>
      </c>
      <c r="K76" s="1456">
        <v>19</v>
      </c>
      <c r="L76" s="1456">
        <v>4</v>
      </c>
      <c r="M76" s="1456">
        <v>14</v>
      </c>
      <c r="N76" s="1456" t="s">
        <v>1055</v>
      </c>
      <c r="O76" s="1456" t="s">
        <v>1055</v>
      </c>
      <c r="P76" s="1456" t="s">
        <v>1055</v>
      </c>
      <c r="Q76" s="1456" t="s">
        <v>1055</v>
      </c>
      <c r="R76" s="1456" t="s">
        <v>1055</v>
      </c>
      <c r="S76" s="1457" t="s">
        <v>1055</v>
      </c>
      <c r="T76" s="1497"/>
      <c r="U76" s="1497"/>
      <c r="V76" s="1497"/>
      <c r="W76" s="1497"/>
      <c r="X76" s="1497"/>
      <c r="Y76" s="1497"/>
      <c r="Z76" s="1497"/>
      <c r="AA76" s="1497"/>
      <c r="AB76" s="1497"/>
      <c r="AC76" s="1497"/>
      <c r="AD76" s="1497"/>
      <c r="AE76" s="1497"/>
      <c r="AF76" s="1497"/>
      <c r="AG76" s="1497"/>
      <c r="AH76" s="1497"/>
    </row>
    <row r="77" spans="1:34" ht="15" customHeight="1" x14ac:dyDescent="0.2">
      <c r="A77" s="1472" t="s">
        <v>178</v>
      </c>
      <c r="B77" s="1498">
        <v>23</v>
      </c>
      <c r="C77" s="1456">
        <v>158</v>
      </c>
      <c r="D77" s="1456">
        <v>101</v>
      </c>
      <c r="E77" s="1456">
        <v>960</v>
      </c>
      <c r="F77" s="1456" t="s">
        <v>1055</v>
      </c>
      <c r="G77" s="1456" t="s">
        <v>1055</v>
      </c>
      <c r="H77" s="1456">
        <v>3</v>
      </c>
      <c r="I77" s="1456">
        <v>17</v>
      </c>
      <c r="J77" s="1456">
        <v>38</v>
      </c>
      <c r="K77" s="1456">
        <v>248</v>
      </c>
      <c r="L77" s="1456">
        <v>16</v>
      </c>
      <c r="M77" s="1456">
        <v>125</v>
      </c>
      <c r="N77" s="1456" t="s">
        <v>1055</v>
      </c>
      <c r="O77" s="1456" t="s">
        <v>1055</v>
      </c>
      <c r="P77" s="1456" t="s">
        <v>1055</v>
      </c>
      <c r="Q77" s="1456" t="s">
        <v>1055</v>
      </c>
      <c r="R77" s="1456" t="s">
        <v>1055</v>
      </c>
      <c r="S77" s="1457" t="s">
        <v>1055</v>
      </c>
      <c r="T77" s="1497"/>
      <c r="U77" s="1497"/>
      <c r="V77" s="1497"/>
      <c r="W77" s="1497"/>
      <c r="X77" s="1497"/>
      <c r="Y77" s="1497"/>
      <c r="Z77" s="1497"/>
      <c r="AA77" s="1497"/>
      <c r="AB77" s="1497"/>
      <c r="AC77" s="1497"/>
      <c r="AD77" s="1497"/>
      <c r="AE77" s="1497"/>
      <c r="AF77" s="1497"/>
      <c r="AG77" s="1497"/>
      <c r="AH77" s="1497"/>
    </row>
    <row r="78" spans="1:34" ht="15.95" customHeight="1" x14ac:dyDescent="0.2">
      <c r="A78" s="1494" t="s">
        <v>1041</v>
      </c>
      <c r="B78" s="1498" t="s">
        <v>1055</v>
      </c>
      <c r="C78" s="1456" t="s">
        <v>1055</v>
      </c>
      <c r="D78" s="1456" t="s">
        <v>1055</v>
      </c>
      <c r="E78" s="1456" t="s">
        <v>1055</v>
      </c>
      <c r="F78" s="1456" t="s">
        <v>1055</v>
      </c>
      <c r="G78" s="1456" t="s">
        <v>1055</v>
      </c>
      <c r="H78" s="1456" t="s">
        <v>1055</v>
      </c>
      <c r="I78" s="1456" t="s">
        <v>1055</v>
      </c>
      <c r="J78" s="1456" t="s">
        <v>1055</v>
      </c>
      <c r="K78" s="1456" t="s">
        <v>1055</v>
      </c>
      <c r="L78" s="1456" t="s">
        <v>1055</v>
      </c>
      <c r="M78" s="1456" t="s">
        <v>1055</v>
      </c>
      <c r="N78" s="1456" t="s">
        <v>1055</v>
      </c>
      <c r="O78" s="1456" t="s">
        <v>1055</v>
      </c>
      <c r="P78" s="1456">
        <v>6</v>
      </c>
      <c r="Q78" s="1456">
        <v>24</v>
      </c>
      <c r="R78" s="1456" t="s">
        <v>1055</v>
      </c>
      <c r="S78" s="1457">
        <v>1</v>
      </c>
      <c r="T78" s="1026"/>
      <c r="U78" s="1026"/>
      <c r="V78" s="1026"/>
      <c r="W78" s="1026"/>
      <c r="X78" s="1026"/>
      <c r="Y78" s="1026"/>
      <c r="Z78" s="1026"/>
      <c r="AA78" s="1026"/>
      <c r="AB78" s="1026"/>
      <c r="AC78" s="1026"/>
      <c r="AD78" s="1026"/>
      <c r="AE78" s="1026"/>
      <c r="AF78" s="1026"/>
      <c r="AG78" s="1026"/>
      <c r="AH78" s="1026"/>
    </row>
    <row r="79" spans="1:34" ht="15" customHeight="1" x14ac:dyDescent="0.2">
      <c r="A79" s="1472" t="s">
        <v>179</v>
      </c>
      <c r="B79" s="1498">
        <v>24</v>
      </c>
      <c r="C79" s="1456">
        <v>56</v>
      </c>
      <c r="D79" s="1456">
        <v>110</v>
      </c>
      <c r="E79" s="1456">
        <v>279</v>
      </c>
      <c r="F79" s="1456" t="s">
        <v>1055</v>
      </c>
      <c r="G79" s="1456" t="s">
        <v>1055</v>
      </c>
      <c r="H79" s="1456">
        <v>1</v>
      </c>
      <c r="I79" s="1456">
        <v>2</v>
      </c>
      <c r="J79" s="1456">
        <v>45</v>
      </c>
      <c r="K79" s="1456">
        <v>65</v>
      </c>
      <c r="L79" s="1456">
        <v>14</v>
      </c>
      <c r="M79" s="1456">
        <v>19</v>
      </c>
      <c r="N79" s="1456">
        <v>2</v>
      </c>
      <c r="O79" s="1456">
        <v>2</v>
      </c>
      <c r="P79" s="1456" t="s">
        <v>1055</v>
      </c>
      <c r="Q79" s="1456" t="s">
        <v>1055</v>
      </c>
      <c r="R79" s="1456" t="s">
        <v>1055</v>
      </c>
      <c r="S79" s="1457" t="s">
        <v>1055</v>
      </c>
      <c r="T79" s="1497"/>
      <c r="U79" s="1497"/>
      <c r="V79" s="1497"/>
      <c r="W79" s="1497"/>
      <c r="X79" s="1497"/>
      <c r="Y79" s="1497"/>
      <c r="Z79" s="1497"/>
      <c r="AA79" s="1497"/>
      <c r="AB79" s="1497"/>
      <c r="AC79" s="1497"/>
      <c r="AD79" s="1497"/>
      <c r="AE79" s="1497"/>
      <c r="AF79" s="1497"/>
      <c r="AG79" s="1497"/>
      <c r="AH79" s="1497"/>
    </row>
    <row r="80" spans="1:34" ht="15" customHeight="1" x14ac:dyDescent="0.2">
      <c r="A80" s="1499" t="s">
        <v>227</v>
      </c>
      <c r="B80" s="1498" t="s">
        <v>1055</v>
      </c>
      <c r="C80" s="1456" t="s">
        <v>1055</v>
      </c>
      <c r="D80" s="1456" t="s">
        <v>1055</v>
      </c>
      <c r="E80" s="1456" t="s">
        <v>1055</v>
      </c>
      <c r="F80" s="1456" t="s">
        <v>1055</v>
      </c>
      <c r="G80" s="1456" t="s">
        <v>1055</v>
      </c>
      <c r="H80" s="1456" t="s">
        <v>1055</v>
      </c>
      <c r="I80" s="1456">
        <v>2</v>
      </c>
      <c r="J80" s="1456">
        <v>12</v>
      </c>
      <c r="K80" s="1456">
        <v>31</v>
      </c>
      <c r="L80" s="1456">
        <v>13</v>
      </c>
      <c r="M80" s="1456">
        <v>27</v>
      </c>
      <c r="N80" s="1456" t="s">
        <v>1055</v>
      </c>
      <c r="O80" s="1456">
        <v>1</v>
      </c>
      <c r="P80" s="1456" t="s">
        <v>1055</v>
      </c>
      <c r="Q80" s="1456" t="s">
        <v>1055</v>
      </c>
      <c r="R80" s="1456" t="s">
        <v>1055</v>
      </c>
      <c r="S80" s="1457" t="s">
        <v>1055</v>
      </c>
      <c r="T80" s="1497"/>
      <c r="U80" s="1497"/>
      <c r="V80" s="1497"/>
      <c r="W80" s="1497"/>
      <c r="X80" s="1497"/>
      <c r="Y80" s="1497"/>
      <c r="Z80" s="1497"/>
      <c r="AA80" s="1497"/>
      <c r="AB80" s="1497"/>
      <c r="AC80" s="1497"/>
      <c r="AD80" s="1497"/>
      <c r="AE80" s="1497"/>
      <c r="AF80" s="1497"/>
      <c r="AG80" s="1497"/>
      <c r="AH80" s="1497"/>
    </row>
    <row r="81" spans="1:34" ht="15" customHeight="1" thickBot="1" x14ac:dyDescent="0.25">
      <c r="A81" s="1473" t="s">
        <v>242</v>
      </c>
      <c r="B81" s="1501">
        <v>7</v>
      </c>
      <c r="C81" s="1461">
        <v>54</v>
      </c>
      <c r="D81" s="1461">
        <v>20</v>
      </c>
      <c r="E81" s="1461">
        <v>250</v>
      </c>
      <c r="F81" s="1461" t="s">
        <v>1055</v>
      </c>
      <c r="G81" s="1461" t="s">
        <v>1055</v>
      </c>
      <c r="H81" s="1461">
        <v>1</v>
      </c>
      <c r="I81" s="1461">
        <v>2</v>
      </c>
      <c r="J81" s="1461">
        <v>10</v>
      </c>
      <c r="K81" s="1461">
        <v>22</v>
      </c>
      <c r="L81" s="1461">
        <v>9</v>
      </c>
      <c r="M81" s="1461">
        <v>23</v>
      </c>
      <c r="N81" s="1461" t="s">
        <v>1055</v>
      </c>
      <c r="O81" s="1461" t="s">
        <v>1055</v>
      </c>
      <c r="P81" s="1461" t="s">
        <v>1055</v>
      </c>
      <c r="Q81" s="1461" t="s">
        <v>1055</v>
      </c>
      <c r="R81" s="1461" t="s">
        <v>1055</v>
      </c>
      <c r="S81" s="1462" t="s">
        <v>1055</v>
      </c>
      <c r="T81" s="1497"/>
      <c r="U81" s="1497"/>
      <c r="V81" s="1497"/>
      <c r="W81" s="1497"/>
      <c r="X81" s="1497"/>
      <c r="Y81" s="1497"/>
      <c r="Z81" s="1497"/>
      <c r="AA81" s="1497"/>
      <c r="AB81" s="1497"/>
      <c r="AC81" s="1497"/>
      <c r="AD81" s="1497"/>
      <c r="AE81" s="1497"/>
      <c r="AF81" s="1497"/>
      <c r="AG81" s="1497"/>
      <c r="AH81" s="1497"/>
    </row>
    <row r="82" spans="1:34" ht="15" customHeight="1" thickBot="1" x14ac:dyDescent="0.25">
      <c r="A82" s="1463" t="s">
        <v>145</v>
      </c>
      <c r="B82" s="1166">
        <v>358</v>
      </c>
      <c r="C82" s="1166">
        <v>978</v>
      </c>
      <c r="D82" s="1166">
        <v>1758</v>
      </c>
      <c r="E82" s="1166">
        <v>5582</v>
      </c>
      <c r="F82" s="1166" t="s">
        <v>1055</v>
      </c>
      <c r="G82" s="1166" t="s">
        <v>1055</v>
      </c>
      <c r="H82" s="1166">
        <v>61</v>
      </c>
      <c r="I82" s="1166">
        <v>109</v>
      </c>
      <c r="J82" s="1166">
        <v>556</v>
      </c>
      <c r="K82" s="1166">
        <v>1305</v>
      </c>
      <c r="L82" s="1166">
        <v>254</v>
      </c>
      <c r="M82" s="1166">
        <v>830</v>
      </c>
      <c r="N82" s="1166">
        <v>8</v>
      </c>
      <c r="O82" s="1166">
        <v>22</v>
      </c>
      <c r="P82" s="1166">
        <v>63</v>
      </c>
      <c r="Q82" s="1166">
        <v>219</v>
      </c>
      <c r="R82" s="1166">
        <v>12</v>
      </c>
      <c r="S82" s="1166">
        <v>15</v>
      </c>
      <c r="T82" s="1075"/>
      <c r="U82" s="1075"/>
      <c r="V82" s="1075"/>
      <c r="W82" s="1075"/>
      <c r="X82" s="1075"/>
      <c r="Y82" s="1075"/>
      <c r="Z82" s="1075"/>
      <c r="AA82" s="1075"/>
      <c r="AB82" s="1075"/>
      <c r="AC82" s="1075"/>
      <c r="AD82" s="1075"/>
      <c r="AE82" s="1075"/>
      <c r="AF82" s="1075"/>
      <c r="AG82" s="1075"/>
      <c r="AH82" s="1075"/>
    </row>
    <row r="83" spans="1:34" ht="15" customHeight="1" thickBot="1" x14ac:dyDescent="0.25">
      <c r="A83" s="1502" t="s">
        <v>115</v>
      </c>
      <c r="B83" s="1503" t="s">
        <v>1055</v>
      </c>
      <c r="C83" s="1504" t="s">
        <v>1055</v>
      </c>
      <c r="D83" s="1504" t="s">
        <v>1055</v>
      </c>
      <c r="E83" s="1504" t="s">
        <v>1055</v>
      </c>
      <c r="F83" s="1504" t="s">
        <v>1055</v>
      </c>
      <c r="G83" s="1504" t="s">
        <v>1055</v>
      </c>
      <c r="H83" s="1504" t="s">
        <v>1055</v>
      </c>
      <c r="I83" s="1504" t="s">
        <v>1055</v>
      </c>
      <c r="J83" s="1504" t="s">
        <v>1055</v>
      </c>
      <c r="K83" s="1504" t="s">
        <v>1055</v>
      </c>
      <c r="L83" s="1504" t="s">
        <v>1055</v>
      </c>
      <c r="M83" s="1504" t="s">
        <v>1055</v>
      </c>
      <c r="N83" s="1504" t="s">
        <v>1055</v>
      </c>
      <c r="O83" s="1504" t="s">
        <v>1055</v>
      </c>
      <c r="P83" s="1504" t="s">
        <v>1055</v>
      </c>
      <c r="Q83" s="1504" t="s">
        <v>1055</v>
      </c>
      <c r="R83" s="1504" t="s">
        <v>1055</v>
      </c>
      <c r="S83" s="1477" t="s">
        <v>1055</v>
      </c>
    </row>
    <row r="84" spans="1:34" ht="15" customHeight="1" thickBot="1" x14ac:dyDescent="0.25">
      <c r="A84" s="1494" t="s">
        <v>190</v>
      </c>
      <c r="B84" s="1451" t="s">
        <v>1055</v>
      </c>
      <c r="C84" s="1452" t="s">
        <v>1055</v>
      </c>
      <c r="D84" s="1452" t="s">
        <v>1055</v>
      </c>
      <c r="E84" s="1452" t="s">
        <v>1055</v>
      </c>
      <c r="F84" s="1452">
        <v>1</v>
      </c>
      <c r="G84" s="1452">
        <v>111</v>
      </c>
      <c r="H84" s="1452" t="s">
        <v>1055</v>
      </c>
      <c r="I84" s="1452" t="s">
        <v>1055</v>
      </c>
      <c r="J84" s="1452" t="s">
        <v>1055</v>
      </c>
      <c r="K84" s="1452" t="s">
        <v>1055</v>
      </c>
      <c r="L84" s="1452" t="s">
        <v>1055</v>
      </c>
      <c r="M84" s="1452" t="s">
        <v>1055</v>
      </c>
      <c r="N84" s="1452" t="s">
        <v>1055</v>
      </c>
      <c r="O84" s="1452" t="s">
        <v>1055</v>
      </c>
      <c r="P84" s="1452" t="s">
        <v>1055</v>
      </c>
      <c r="Q84" s="1452" t="s">
        <v>1055</v>
      </c>
      <c r="R84" s="1452" t="s">
        <v>1055</v>
      </c>
      <c r="S84" s="1453" t="s">
        <v>1055</v>
      </c>
    </row>
    <row r="85" spans="1:34" ht="15" customHeight="1" thickBot="1" x14ac:dyDescent="0.25">
      <c r="A85" s="1505" t="s">
        <v>262</v>
      </c>
      <c r="B85" s="1460" t="s">
        <v>1055</v>
      </c>
      <c r="C85" s="1461" t="s">
        <v>1055</v>
      </c>
      <c r="D85" s="1461" t="s">
        <v>1055</v>
      </c>
      <c r="E85" s="1461" t="s">
        <v>1055</v>
      </c>
      <c r="F85" s="1452" t="s">
        <v>1055</v>
      </c>
      <c r="G85" s="1452" t="s">
        <v>1055</v>
      </c>
      <c r="H85" s="1461" t="s">
        <v>1055</v>
      </c>
      <c r="I85" s="1461" t="s">
        <v>1055</v>
      </c>
      <c r="J85" s="1461" t="s">
        <v>1055</v>
      </c>
      <c r="K85" s="1461" t="s">
        <v>1055</v>
      </c>
      <c r="L85" s="1461" t="s">
        <v>1055</v>
      </c>
      <c r="M85" s="1461" t="s">
        <v>1055</v>
      </c>
      <c r="N85" s="1461" t="s">
        <v>1055</v>
      </c>
      <c r="O85" s="1461" t="s">
        <v>1055</v>
      </c>
      <c r="P85" s="1461" t="s">
        <v>1055</v>
      </c>
      <c r="Q85" s="1461" t="s">
        <v>1055</v>
      </c>
      <c r="R85" s="1461" t="s">
        <v>1055</v>
      </c>
      <c r="S85" s="1462" t="s">
        <v>1055</v>
      </c>
    </row>
    <row r="86" spans="1:34" ht="15" customHeight="1" thickBot="1" x14ac:dyDescent="0.25">
      <c r="A86" s="1463" t="s">
        <v>145</v>
      </c>
      <c r="B86" s="1166" t="s">
        <v>1055</v>
      </c>
      <c r="C86" s="1166" t="s">
        <v>1055</v>
      </c>
      <c r="D86" s="1166" t="s">
        <v>1055</v>
      </c>
      <c r="E86" s="1166" t="s">
        <v>1055</v>
      </c>
      <c r="F86" s="1166">
        <v>1</v>
      </c>
      <c r="G86" s="1166">
        <v>111</v>
      </c>
      <c r="H86" s="1166" t="s">
        <v>1055</v>
      </c>
      <c r="I86" s="1166" t="s">
        <v>1055</v>
      </c>
      <c r="J86" s="1166" t="s">
        <v>1055</v>
      </c>
      <c r="K86" s="1166" t="s">
        <v>1055</v>
      </c>
      <c r="L86" s="1166" t="s">
        <v>1055</v>
      </c>
      <c r="M86" s="1166" t="s">
        <v>1055</v>
      </c>
      <c r="N86" s="1166" t="s">
        <v>1055</v>
      </c>
      <c r="O86" s="1166" t="s">
        <v>1055</v>
      </c>
      <c r="P86" s="1166" t="s">
        <v>1055</v>
      </c>
      <c r="Q86" s="1165" t="s">
        <v>1055</v>
      </c>
      <c r="R86" s="1165" t="s">
        <v>1055</v>
      </c>
      <c r="S86" s="1506" t="s">
        <v>1055</v>
      </c>
    </row>
    <row r="87" spans="1:34" ht="15" customHeight="1" thickBot="1" x14ac:dyDescent="0.25">
      <c r="A87" s="1463" t="s">
        <v>109</v>
      </c>
      <c r="B87" s="1503" t="s">
        <v>1055</v>
      </c>
      <c r="C87" s="1504" t="s">
        <v>1055</v>
      </c>
      <c r="D87" s="1504" t="s">
        <v>1055</v>
      </c>
      <c r="E87" s="1504" t="s">
        <v>1055</v>
      </c>
      <c r="F87" s="1504" t="s">
        <v>1055</v>
      </c>
      <c r="G87" s="1504" t="s">
        <v>1055</v>
      </c>
      <c r="H87" s="1504" t="s">
        <v>1055</v>
      </c>
      <c r="I87" s="1476" t="s">
        <v>1055</v>
      </c>
      <c r="J87" s="1504" t="s">
        <v>1055</v>
      </c>
      <c r="K87" s="1504" t="s">
        <v>1055</v>
      </c>
      <c r="L87" s="1504" t="s">
        <v>1055</v>
      </c>
      <c r="M87" s="1504" t="s">
        <v>1055</v>
      </c>
      <c r="N87" s="1504" t="s">
        <v>1055</v>
      </c>
      <c r="O87" s="1504" t="s">
        <v>1055</v>
      </c>
      <c r="P87" s="1504" t="s">
        <v>1055</v>
      </c>
      <c r="Q87" s="1504" t="s">
        <v>1055</v>
      </c>
      <c r="R87" s="1504" t="s">
        <v>1055</v>
      </c>
      <c r="S87" s="1477" t="s">
        <v>1055</v>
      </c>
    </row>
    <row r="88" spans="1:34" ht="15" customHeight="1" x14ac:dyDescent="0.2">
      <c r="A88" s="1507" t="s">
        <v>236</v>
      </c>
      <c r="B88" s="1451" t="s">
        <v>1055</v>
      </c>
      <c r="C88" s="1452" t="s">
        <v>1055</v>
      </c>
      <c r="D88" s="1452" t="s">
        <v>1055</v>
      </c>
      <c r="E88" s="1452" t="s">
        <v>1055</v>
      </c>
      <c r="F88" s="1452" t="s">
        <v>1055</v>
      </c>
      <c r="G88" s="1452" t="s">
        <v>1055</v>
      </c>
      <c r="H88" s="1452" t="s">
        <v>1055</v>
      </c>
      <c r="I88" s="1452" t="s">
        <v>1055</v>
      </c>
      <c r="J88" s="1452">
        <v>5</v>
      </c>
      <c r="K88" s="1452">
        <v>8</v>
      </c>
      <c r="L88" s="1452">
        <v>11</v>
      </c>
      <c r="M88" s="1452">
        <v>7</v>
      </c>
      <c r="N88" s="1452">
        <v>1</v>
      </c>
      <c r="O88" s="1452" t="s">
        <v>1055</v>
      </c>
      <c r="P88" s="1452" t="s">
        <v>1055</v>
      </c>
      <c r="Q88" s="1452" t="s">
        <v>1055</v>
      </c>
      <c r="R88" s="1452" t="s">
        <v>1055</v>
      </c>
      <c r="S88" s="1453" t="s">
        <v>1055</v>
      </c>
    </row>
    <row r="89" spans="1:34" ht="15" customHeight="1" x14ac:dyDescent="0.2">
      <c r="A89" s="1508" t="s">
        <v>234</v>
      </c>
      <c r="B89" s="1455" t="s">
        <v>1055</v>
      </c>
      <c r="C89" s="1456" t="s">
        <v>1055</v>
      </c>
      <c r="D89" s="1456" t="s">
        <v>1055</v>
      </c>
      <c r="E89" s="1456" t="s">
        <v>1055</v>
      </c>
      <c r="F89" s="1456" t="s">
        <v>1055</v>
      </c>
      <c r="G89" s="1456" t="s">
        <v>1055</v>
      </c>
      <c r="H89" s="1456" t="s">
        <v>1055</v>
      </c>
      <c r="I89" s="1456">
        <v>2</v>
      </c>
      <c r="J89" s="1456">
        <v>11</v>
      </c>
      <c r="K89" s="1456">
        <v>4</v>
      </c>
      <c r="L89" s="1456">
        <v>9</v>
      </c>
      <c r="M89" s="1456">
        <v>8</v>
      </c>
      <c r="N89" s="1456" t="s">
        <v>1055</v>
      </c>
      <c r="O89" s="1456" t="s">
        <v>1055</v>
      </c>
      <c r="P89" s="1456" t="s">
        <v>1055</v>
      </c>
      <c r="Q89" s="1456" t="s">
        <v>1055</v>
      </c>
      <c r="R89" s="1456" t="s">
        <v>1055</v>
      </c>
      <c r="S89" s="1457" t="s">
        <v>1055</v>
      </c>
    </row>
    <row r="90" spans="1:34" ht="15" customHeight="1" x14ac:dyDescent="0.2">
      <c r="A90" s="1508" t="s">
        <v>420</v>
      </c>
      <c r="B90" s="1455" t="s">
        <v>1055</v>
      </c>
      <c r="C90" s="1456" t="s">
        <v>1055</v>
      </c>
      <c r="D90" s="1456" t="s">
        <v>1055</v>
      </c>
      <c r="E90" s="1456" t="s">
        <v>1055</v>
      </c>
      <c r="F90" s="1456" t="s">
        <v>1055</v>
      </c>
      <c r="G90" s="1456" t="s">
        <v>1055</v>
      </c>
      <c r="H90" s="1456" t="s">
        <v>1055</v>
      </c>
      <c r="I90" s="1456" t="s">
        <v>1055</v>
      </c>
      <c r="J90" s="1456">
        <v>8</v>
      </c>
      <c r="K90" s="1456">
        <v>6</v>
      </c>
      <c r="L90" s="1456">
        <v>9</v>
      </c>
      <c r="M90" s="1456">
        <v>9</v>
      </c>
      <c r="N90" s="1456" t="s">
        <v>1055</v>
      </c>
      <c r="O90" s="1456" t="s">
        <v>1055</v>
      </c>
      <c r="P90" s="1456" t="s">
        <v>1055</v>
      </c>
      <c r="Q90" s="1456" t="s">
        <v>1055</v>
      </c>
      <c r="R90" s="1456" t="s">
        <v>1055</v>
      </c>
      <c r="S90" s="1457" t="s">
        <v>1055</v>
      </c>
    </row>
    <row r="91" spans="1:34" ht="15" customHeight="1" x14ac:dyDescent="0.2">
      <c r="A91" s="1508" t="s">
        <v>235</v>
      </c>
      <c r="B91" s="1455" t="s">
        <v>1055</v>
      </c>
      <c r="C91" s="1456" t="s">
        <v>1055</v>
      </c>
      <c r="D91" s="1456" t="s">
        <v>1055</v>
      </c>
      <c r="E91" s="1456" t="s">
        <v>1055</v>
      </c>
      <c r="F91" s="1456" t="s">
        <v>1055</v>
      </c>
      <c r="G91" s="1456" t="s">
        <v>1055</v>
      </c>
      <c r="H91" s="1456">
        <v>1</v>
      </c>
      <c r="I91" s="1456" t="s">
        <v>1055</v>
      </c>
      <c r="J91" s="1456">
        <v>26</v>
      </c>
      <c r="K91" s="1456">
        <v>9</v>
      </c>
      <c r="L91" s="1456">
        <v>23</v>
      </c>
      <c r="M91" s="1456">
        <v>18</v>
      </c>
      <c r="N91" s="1456">
        <v>2</v>
      </c>
      <c r="O91" s="1456">
        <v>2</v>
      </c>
      <c r="P91" s="1456" t="s">
        <v>1055</v>
      </c>
      <c r="Q91" s="1456" t="s">
        <v>1055</v>
      </c>
      <c r="R91" s="1456" t="s">
        <v>1055</v>
      </c>
      <c r="S91" s="1457" t="s">
        <v>1055</v>
      </c>
    </row>
    <row r="92" spans="1:34" ht="15" customHeight="1" x14ac:dyDescent="0.2">
      <c r="A92" s="1508" t="s">
        <v>465</v>
      </c>
      <c r="B92" s="1455" t="s">
        <v>1055</v>
      </c>
      <c r="C92" s="1456" t="s">
        <v>1055</v>
      </c>
      <c r="D92" s="1456" t="s">
        <v>1055</v>
      </c>
      <c r="E92" s="1456" t="s">
        <v>1055</v>
      </c>
      <c r="F92" s="1456" t="s">
        <v>1055</v>
      </c>
      <c r="G92" s="1456" t="s">
        <v>1055</v>
      </c>
      <c r="H92" s="1456" t="s">
        <v>1055</v>
      </c>
      <c r="I92" s="1456" t="s">
        <v>1055</v>
      </c>
      <c r="J92" s="1456">
        <v>2</v>
      </c>
      <c r="K92" s="1456">
        <v>1</v>
      </c>
      <c r="L92" s="1456" t="s">
        <v>1055</v>
      </c>
      <c r="M92" s="1456" t="s">
        <v>1055</v>
      </c>
      <c r="N92" s="1456" t="s">
        <v>1055</v>
      </c>
      <c r="O92" s="1456" t="s">
        <v>1055</v>
      </c>
      <c r="P92" s="1456" t="s">
        <v>1055</v>
      </c>
      <c r="Q92" s="1456" t="s">
        <v>1055</v>
      </c>
      <c r="R92" s="1456" t="s">
        <v>1055</v>
      </c>
      <c r="S92" s="1457" t="s">
        <v>1055</v>
      </c>
    </row>
    <row r="93" spans="1:34" ht="15" customHeight="1" x14ac:dyDescent="0.2">
      <c r="A93" s="1509" t="s">
        <v>473</v>
      </c>
      <c r="B93" s="1455" t="s">
        <v>1055</v>
      </c>
      <c r="C93" s="1456" t="s">
        <v>1055</v>
      </c>
      <c r="D93" s="1456" t="s">
        <v>1055</v>
      </c>
      <c r="E93" s="1456" t="s">
        <v>1055</v>
      </c>
      <c r="F93" s="1456" t="s">
        <v>1055</v>
      </c>
      <c r="G93" s="1456" t="s">
        <v>1055</v>
      </c>
      <c r="H93" s="1456" t="s">
        <v>1055</v>
      </c>
      <c r="I93" s="1456" t="s">
        <v>1055</v>
      </c>
      <c r="J93" s="1456">
        <v>8</v>
      </c>
      <c r="K93" s="1456">
        <v>14</v>
      </c>
      <c r="L93" s="1456" t="s">
        <v>1055</v>
      </c>
      <c r="M93" s="1456" t="s">
        <v>1055</v>
      </c>
      <c r="N93" s="1456" t="s">
        <v>1055</v>
      </c>
      <c r="O93" s="1456" t="s">
        <v>1055</v>
      </c>
      <c r="P93" s="1456" t="s">
        <v>1055</v>
      </c>
      <c r="Q93" s="1456" t="s">
        <v>1055</v>
      </c>
      <c r="R93" s="1456" t="s">
        <v>1055</v>
      </c>
      <c r="S93" s="1457" t="s">
        <v>1055</v>
      </c>
    </row>
    <row r="94" spans="1:34" ht="15" customHeight="1" x14ac:dyDescent="0.2">
      <c r="A94" s="1494" t="s">
        <v>126</v>
      </c>
      <c r="B94" s="1455" t="s">
        <v>1055</v>
      </c>
      <c r="C94" s="1456" t="s">
        <v>1055</v>
      </c>
      <c r="D94" s="1456" t="s">
        <v>1055</v>
      </c>
      <c r="E94" s="1456" t="s">
        <v>1055</v>
      </c>
      <c r="F94" s="1456" t="s">
        <v>1055</v>
      </c>
      <c r="G94" s="1456" t="s">
        <v>1055</v>
      </c>
      <c r="H94" s="1456" t="s">
        <v>1055</v>
      </c>
      <c r="I94" s="1456" t="s">
        <v>1055</v>
      </c>
      <c r="J94" s="1456">
        <v>2</v>
      </c>
      <c r="K94" s="1456">
        <v>4</v>
      </c>
      <c r="L94" s="1456" t="s">
        <v>1055</v>
      </c>
      <c r="M94" s="1456" t="s">
        <v>1055</v>
      </c>
      <c r="N94" s="1456" t="s">
        <v>1055</v>
      </c>
      <c r="O94" s="1456" t="s">
        <v>1055</v>
      </c>
      <c r="P94" s="1456" t="s">
        <v>1055</v>
      </c>
      <c r="Q94" s="1456" t="s">
        <v>1055</v>
      </c>
      <c r="R94" s="1456" t="s">
        <v>1055</v>
      </c>
      <c r="S94" s="1457" t="s">
        <v>1055</v>
      </c>
    </row>
    <row r="95" spans="1:34" ht="15" customHeight="1" x14ac:dyDescent="0.2">
      <c r="A95" s="1494" t="s">
        <v>771</v>
      </c>
      <c r="B95" s="1455" t="s">
        <v>1055</v>
      </c>
      <c r="C95" s="1456" t="s">
        <v>1055</v>
      </c>
      <c r="D95" s="1456" t="s">
        <v>1055</v>
      </c>
      <c r="E95" s="1456" t="s">
        <v>1055</v>
      </c>
      <c r="F95" s="1456" t="s">
        <v>1055</v>
      </c>
      <c r="G95" s="1456" t="s">
        <v>1055</v>
      </c>
      <c r="H95" s="1456" t="s">
        <v>1055</v>
      </c>
      <c r="I95" s="1456" t="s">
        <v>1055</v>
      </c>
      <c r="J95" s="1456">
        <v>12</v>
      </c>
      <c r="K95" s="1456">
        <v>17</v>
      </c>
      <c r="L95" s="1456" t="s">
        <v>1055</v>
      </c>
      <c r="M95" s="1456" t="s">
        <v>1055</v>
      </c>
      <c r="N95" s="1456" t="s">
        <v>1055</v>
      </c>
      <c r="O95" s="1456" t="s">
        <v>1055</v>
      </c>
      <c r="P95" s="1456" t="s">
        <v>1055</v>
      </c>
      <c r="Q95" s="1456" t="s">
        <v>1055</v>
      </c>
      <c r="R95" s="1456" t="s">
        <v>1055</v>
      </c>
      <c r="S95" s="1457" t="s">
        <v>1055</v>
      </c>
    </row>
    <row r="96" spans="1:34" s="1465" customFormat="1" ht="15" customHeight="1" x14ac:dyDescent="0.2">
      <c r="A96" s="1510" t="s">
        <v>92</v>
      </c>
      <c r="B96" s="1455" t="s">
        <v>1055</v>
      </c>
      <c r="C96" s="1456" t="s">
        <v>1055</v>
      </c>
      <c r="D96" s="1456" t="s">
        <v>1055</v>
      </c>
      <c r="E96" s="1456" t="s">
        <v>1055</v>
      </c>
      <c r="F96" s="1456" t="s">
        <v>1055</v>
      </c>
      <c r="G96" s="1456" t="s">
        <v>1055</v>
      </c>
      <c r="H96" s="1456">
        <v>2</v>
      </c>
      <c r="I96" s="1456">
        <v>1</v>
      </c>
      <c r="J96" s="1456">
        <v>9</v>
      </c>
      <c r="K96" s="1456">
        <v>30</v>
      </c>
      <c r="L96" s="1456">
        <v>8</v>
      </c>
      <c r="M96" s="1456">
        <v>25</v>
      </c>
      <c r="N96" s="1456" t="s">
        <v>1055</v>
      </c>
      <c r="O96" s="1456">
        <v>2</v>
      </c>
      <c r="P96" s="1456" t="s">
        <v>1055</v>
      </c>
      <c r="Q96" s="1456" t="s">
        <v>1055</v>
      </c>
      <c r="R96" s="1456" t="s">
        <v>1055</v>
      </c>
      <c r="S96" s="1457" t="s">
        <v>1055</v>
      </c>
    </row>
    <row r="97" spans="1:19" ht="15" customHeight="1" x14ac:dyDescent="0.2">
      <c r="A97" s="1508" t="s">
        <v>469</v>
      </c>
      <c r="B97" s="1455" t="s">
        <v>1055</v>
      </c>
      <c r="C97" s="1456" t="s">
        <v>1055</v>
      </c>
      <c r="D97" s="1456" t="s">
        <v>1055</v>
      </c>
      <c r="E97" s="1456" t="s">
        <v>1055</v>
      </c>
      <c r="F97" s="1456" t="s">
        <v>1055</v>
      </c>
      <c r="G97" s="1456" t="s">
        <v>1055</v>
      </c>
      <c r="H97" s="1456" t="s">
        <v>1055</v>
      </c>
      <c r="I97" s="1456">
        <v>1</v>
      </c>
      <c r="J97" s="1456">
        <v>9</v>
      </c>
      <c r="K97" s="1456">
        <v>20</v>
      </c>
      <c r="L97" s="1456">
        <v>16</v>
      </c>
      <c r="M97" s="1456">
        <v>30</v>
      </c>
      <c r="N97" s="1456">
        <v>1</v>
      </c>
      <c r="O97" s="1456">
        <v>3</v>
      </c>
      <c r="P97" s="1456" t="s">
        <v>1055</v>
      </c>
      <c r="Q97" s="1456" t="s">
        <v>1055</v>
      </c>
      <c r="R97" s="1456" t="s">
        <v>1055</v>
      </c>
      <c r="S97" s="1457" t="s">
        <v>1055</v>
      </c>
    </row>
    <row r="98" spans="1:19" ht="15" customHeight="1" x14ac:dyDescent="0.2">
      <c r="A98" s="1508" t="s">
        <v>821</v>
      </c>
      <c r="B98" s="1455" t="s">
        <v>1055</v>
      </c>
      <c r="C98" s="1456" t="s">
        <v>1055</v>
      </c>
      <c r="D98" s="1456" t="s">
        <v>1055</v>
      </c>
      <c r="E98" s="1456" t="s">
        <v>1055</v>
      </c>
      <c r="F98" s="1456" t="s">
        <v>1055</v>
      </c>
      <c r="G98" s="1456" t="s">
        <v>1055</v>
      </c>
      <c r="H98" s="1456" t="s">
        <v>1055</v>
      </c>
      <c r="I98" s="1456" t="s">
        <v>1055</v>
      </c>
      <c r="J98" s="1456" t="s">
        <v>1055</v>
      </c>
      <c r="K98" s="1456" t="s">
        <v>1055</v>
      </c>
      <c r="L98" s="1456">
        <v>4</v>
      </c>
      <c r="M98" s="1456">
        <v>1</v>
      </c>
      <c r="N98" s="1456" t="s">
        <v>1055</v>
      </c>
      <c r="O98" s="1456" t="s">
        <v>1055</v>
      </c>
      <c r="P98" s="1456" t="s">
        <v>1055</v>
      </c>
      <c r="Q98" s="1456" t="s">
        <v>1055</v>
      </c>
      <c r="R98" s="1456" t="s">
        <v>1055</v>
      </c>
      <c r="S98" s="1457" t="s">
        <v>1055</v>
      </c>
    </row>
    <row r="99" spans="1:19" ht="15" customHeight="1" x14ac:dyDescent="0.2">
      <c r="A99" s="1508" t="s">
        <v>418</v>
      </c>
      <c r="B99" s="1455" t="s">
        <v>1055</v>
      </c>
      <c r="C99" s="1456" t="s">
        <v>1055</v>
      </c>
      <c r="D99" s="1456" t="s">
        <v>1055</v>
      </c>
      <c r="E99" s="1456" t="s">
        <v>1055</v>
      </c>
      <c r="F99" s="1456" t="s">
        <v>1055</v>
      </c>
      <c r="G99" s="1456" t="s">
        <v>1055</v>
      </c>
      <c r="H99" s="1456" t="s">
        <v>1055</v>
      </c>
      <c r="I99" s="1456" t="s">
        <v>1055</v>
      </c>
      <c r="J99" s="1456">
        <v>18</v>
      </c>
      <c r="K99" s="1456">
        <v>8</v>
      </c>
      <c r="L99" s="1456">
        <v>15</v>
      </c>
      <c r="M99" s="1456">
        <v>5</v>
      </c>
      <c r="N99" s="1456" t="s">
        <v>1055</v>
      </c>
      <c r="O99" s="1456" t="s">
        <v>1055</v>
      </c>
      <c r="P99" s="1456" t="s">
        <v>1055</v>
      </c>
      <c r="Q99" s="1456" t="s">
        <v>1055</v>
      </c>
      <c r="R99" s="1456" t="s">
        <v>1055</v>
      </c>
      <c r="S99" s="1457" t="s">
        <v>1055</v>
      </c>
    </row>
    <row r="100" spans="1:19" ht="15" customHeight="1" x14ac:dyDescent="0.2">
      <c r="A100" s="1510" t="s">
        <v>123</v>
      </c>
      <c r="B100" s="1455" t="s">
        <v>1055</v>
      </c>
      <c r="C100" s="1456" t="s">
        <v>1055</v>
      </c>
      <c r="D100" s="1456" t="s">
        <v>1055</v>
      </c>
      <c r="E100" s="1456" t="s">
        <v>1055</v>
      </c>
      <c r="F100" s="1456" t="s">
        <v>1055</v>
      </c>
      <c r="G100" s="1456" t="s">
        <v>1055</v>
      </c>
      <c r="H100" s="1456" t="s">
        <v>1055</v>
      </c>
      <c r="I100" s="1456" t="s">
        <v>1055</v>
      </c>
      <c r="J100" s="1456">
        <v>14</v>
      </c>
      <c r="K100" s="1456">
        <v>8</v>
      </c>
      <c r="L100" s="1456">
        <v>16</v>
      </c>
      <c r="M100" s="1456">
        <v>21</v>
      </c>
      <c r="N100" s="1456" t="s">
        <v>1055</v>
      </c>
      <c r="O100" s="1456" t="s">
        <v>1055</v>
      </c>
      <c r="P100" s="1456" t="s">
        <v>1055</v>
      </c>
      <c r="Q100" s="1456" t="s">
        <v>1055</v>
      </c>
      <c r="R100" s="1456" t="s">
        <v>1055</v>
      </c>
      <c r="S100" s="1457" t="s">
        <v>1055</v>
      </c>
    </row>
    <row r="101" spans="1:19" ht="15" customHeight="1" thickBot="1" x14ac:dyDescent="0.25">
      <c r="A101" s="1511" t="s">
        <v>116</v>
      </c>
      <c r="B101" s="1460" t="s">
        <v>1055</v>
      </c>
      <c r="C101" s="1461" t="s">
        <v>1055</v>
      </c>
      <c r="D101" s="1461" t="s">
        <v>1055</v>
      </c>
      <c r="E101" s="1461" t="s">
        <v>1055</v>
      </c>
      <c r="F101" s="1461" t="s">
        <v>1055</v>
      </c>
      <c r="G101" s="1461" t="s">
        <v>1055</v>
      </c>
      <c r="H101" s="1461">
        <v>1</v>
      </c>
      <c r="I101" s="1461" t="s">
        <v>1055</v>
      </c>
      <c r="J101" s="1461">
        <v>3</v>
      </c>
      <c r="K101" s="1461">
        <v>4</v>
      </c>
      <c r="L101" s="1461">
        <v>2</v>
      </c>
      <c r="M101" s="1461">
        <v>2</v>
      </c>
      <c r="N101" s="1461" t="s">
        <v>1055</v>
      </c>
      <c r="O101" s="1461" t="s">
        <v>1055</v>
      </c>
      <c r="P101" s="1461" t="s">
        <v>1055</v>
      </c>
      <c r="Q101" s="1461" t="s">
        <v>1055</v>
      </c>
      <c r="R101" s="1461" t="s">
        <v>1055</v>
      </c>
      <c r="S101" s="1462" t="s">
        <v>1055</v>
      </c>
    </row>
    <row r="102" spans="1:19" ht="15" customHeight="1" thickBot="1" x14ac:dyDescent="0.25">
      <c r="A102" s="1463" t="s">
        <v>145</v>
      </c>
      <c r="B102" s="1166" t="s">
        <v>1055</v>
      </c>
      <c r="C102" s="1166" t="s">
        <v>1055</v>
      </c>
      <c r="D102" s="1166" t="s">
        <v>1055</v>
      </c>
      <c r="E102" s="1166" t="s">
        <v>1055</v>
      </c>
      <c r="F102" s="1166" t="s">
        <v>1055</v>
      </c>
      <c r="G102" s="1166" t="s">
        <v>1055</v>
      </c>
      <c r="H102" s="1166">
        <v>4</v>
      </c>
      <c r="I102" s="1166">
        <v>4</v>
      </c>
      <c r="J102" s="1166">
        <v>127</v>
      </c>
      <c r="K102" s="1166">
        <v>133</v>
      </c>
      <c r="L102" s="1166">
        <v>113</v>
      </c>
      <c r="M102" s="1166">
        <v>126</v>
      </c>
      <c r="N102" s="1166">
        <v>4</v>
      </c>
      <c r="O102" s="1166">
        <v>7</v>
      </c>
      <c r="P102" s="1166" t="s">
        <v>1055</v>
      </c>
      <c r="Q102" s="1166" t="s">
        <v>1055</v>
      </c>
      <c r="R102" s="1166" t="s">
        <v>1055</v>
      </c>
      <c r="S102" s="1166" t="s">
        <v>1055</v>
      </c>
    </row>
    <row r="103" spans="1:19" ht="15" customHeight="1" thickBot="1" x14ac:dyDescent="0.25">
      <c r="A103" s="1502" t="s">
        <v>591</v>
      </c>
      <c r="B103" s="1512" t="s">
        <v>1055</v>
      </c>
      <c r="C103" s="1513" t="s">
        <v>1055</v>
      </c>
      <c r="D103" s="1513" t="s">
        <v>1055</v>
      </c>
      <c r="E103" s="1513" t="s">
        <v>1055</v>
      </c>
      <c r="F103" s="1513" t="s">
        <v>1055</v>
      </c>
      <c r="G103" s="1513" t="s">
        <v>1055</v>
      </c>
      <c r="H103" s="1513" t="s">
        <v>1055</v>
      </c>
      <c r="I103" s="1513" t="s">
        <v>1055</v>
      </c>
      <c r="J103" s="1513" t="s">
        <v>1055</v>
      </c>
      <c r="K103" s="1513" t="s">
        <v>1055</v>
      </c>
      <c r="L103" s="1513" t="s">
        <v>1055</v>
      </c>
      <c r="M103" s="1513" t="s">
        <v>1055</v>
      </c>
      <c r="N103" s="1513" t="s">
        <v>1055</v>
      </c>
      <c r="O103" s="1513" t="s">
        <v>1055</v>
      </c>
      <c r="P103" s="1513" t="s">
        <v>1055</v>
      </c>
      <c r="Q103" s="1513" t="s">
        <v>1055</v>
      </c>
      <c r="R103" s="1513" t="s">
        <v>1055</v>
      </c>
      <c r="S103" s="2076" t="s">
        <v>1055</v>
      </c>
    </row>
    <row r="104" spans="1:19" ht="15" customHeight="1" x14ac:dyDescent="0.2">
      <c r="A104" s="1494" t="s">
        <v>110</v>
      </c>
      <c r="B104" s="1451" t="s">
        <v>1055</v>
      </c>
      <c r="C104" s="1452" t="s">
        <v>1055</v>
      </c>
      <c r="D104" s="1452" t="s">
        <v>1055</v>
      </c>
      <c r="E104" s="1452" t="s">
        <v>1055</v>
      </c>
      <c r="F104" s="1452" t="s">
        <v>1055</v>
      </c>
      <c r="G104" s="1452" t="s">
        <v>1055</v>
      </c>
      <c r="H104" s="1452">
        <v>1</v>
      </c>
      <c r="I104" s="1452">
        <v>1</v>
      </c>
      <c r="J104" s="1452">
        <v>13</v>
      </c>
      <c r="K104" s="1452">
        <v>7</v>
      </c>
      <c r="L104" s="1452" t="s">
        <v>1055</v>
      </c>
      <c r="M104" s="1452" t="s">
        <v>1055</v>
      </c>
      <c r="N104" s="1452" t="s">
        <v>1055</v>
      </c>
      <c r="O104" s="1452" t="s">
        <v>1055</v>
      </c>
      <c r="P104" s="1452" t="s">
        <v>1055</v>
      </c>
      <c r="Q104" s="1452" t="s">
        <v>1055</v>
      </c>
      <c r="R104" s="1452" t="s">
        <v>1055</v>
      </c>
      <c r="S104" s="1453" t="s">
        <v>1055</v>
      </c>
    </row>
    <row r="105" spans="1:19" ht="15" customHeight="1" x14ac:dyDescent="0.2">
      <c r="A105" s="1494" t="s">
        <v>240</v>
      </c>
      <c r="B105" s="1455" t="s">
        <v>1055</v>
      </c>
      <c r="C105" s="1456" t="s">
        <v>1055</v>
      </c>
      <c r="D105" s="1456" t="s">
        <v>1055</v>
      </c>
      <c r="E105" s="1456" t="s">
        <v>1055</v>
      </c>
      <c r="F105" s="1456" t="s">
        <v>1055</v>
      </c>
      <c r="G105" s="1456" t="s">
        <v>1055</v>
      </c>
      <c r="H105" s="1456" t="s">
        <v>1055</v>
      </c>
      <c r="I105" s="1456" t="s">
        <v>1055</v>
      </c>
      <c r="J105" s="1456">
        <v>14</v>
      </c>
      <c r="K105" s="1456">
        <v>25</v>
      </c>
      <c r="L105" s="1456" t="s">
        <v>1055</v>
      </c>
      <c r="M105" s="1456" t="s">
        <v>1055</v>
      </c>
      <c r="N105" s="1456" t="s">
        <v>1055</v>
      </c>
      <c r="O105" s="1456" t="s">
        <v>1055</v>
      </c>
      <c r="P105" s="1456" t="s">
        <v>1055</v>
      </c>
      <c r="Q105" s="1456" t="s">
        <v>1055</v>
      </c>
      <c r="R105" s="1456" t="s">
        <v>1055</v>
      </c>
      <c r="S105" s="1457" t="s">
        <v>1055</v>
      </c>
    </row>
    <row r="106" spans="1:19" ht="15" customHeight="1" x14ac:dyDescent="0.2">
      <c r="A106" s="1494" t="s">
        <v>233</v>
      </c>
      <c r="B106" s="1455" t="s">
        <v>1055</v>
      </c>
      <c r="C106" s="1456" t="s">
        <v>1055</v>
      </c>
      <c r="D106" s="1456" t="s">
        <v>1055</v>
      </c>
      <c r="E106" s="1456" t="s">
        <v>1055</v>
      </c>
      <c r="F106" s="1456" t="s">
        <v>1055</v>
      </c>
      <c r="G106" s="1456" t="s">
        <v>1055</v>
      </c>
      <c r="H106" s="1456">
        <v>1</v>
      </c>
      <c r="I106" s="1456" t="s">
        <v>1055</v>
      </c>
      <c r="J106" s="1456">
        <v>51</v>
      </c>
      <c r="K106" s="1456">
        <v>15</v>
      </c>
      <c r="L106" s="1456" t="s">
        <v>1055</v>
      </c>
      <c r="M106" s="1456" t="s">
        <v>1055</v>
      </c>
      <c r="N106" s="1456" t="s">
        <v>1055</v>
      </c>
      <c r="O106" s="1456" t="s">
        <v>1055</v>
      </c>
      <c r="P106" s="1456" t="s">
        <v>1055</v>
      </c>
      <c r="Q106" s="1456" t="s">
        <v>1055</v>
      </c>
      <c r="R106" s="1456" t="s">
        <v>1055</v>
      </c>
      <c r="S106" s="1457" t="s">
        <v>1055</v>
      </c>
    </row>
    <row r="107" spans="1:19" ht="15" customHeight="1" x14ac:dyDescent="0.2">
      <c r="A107" s="1499" t="s">
        <v>1042</v>
      </c>
      <c r="B107" s="1455" t="s">
        <v>1055</v>
      </c>
      <c r="C107" s="1456" t="s">
        <v>1055</v>
      </c>
      <c r="D107" s="1456" t="s">
        <v>1055</v>
      </c>
      <c r="E107" s="1456" t="s">
        <v>1055</v>
      </c>
      <c r="F107" s="1456" t="s">
        <v>1055</v>
      </c>
      <c r="G107" s="1456" t="s">
        <v>1055</v>
      </c>
      <c r="H107" s="1456" t="s">
        <v>1055</v>
      </c>
      <c r="I107" s="1456" t="s">
        <v>1055</v>
      </c>
      <c r="J107" s="1456" t="s">
        <v>1055</v>
      </c>
      <c r="K107" s="1456" t="s">
        <v>1055</v>
      </c>
      <c r="L107" s="1456" t="s">
        <v>1055</v>
      </c>
      <c r="M107" s="1456" t="s">
        <v>1055</v>
      </c>
      <c r="N107" s="1456" t="s">
        <v>1055</v>
      </c>
      <c r="O107" s="1456" t="s">
        <v>1055</v>
      </c>
      <c r="P107" s="1456">
        <v>11</v>
      </c>
      <c r="Q107" s="1456">
        <v>4</v>
      </c>
      <c r="R107" s="1456" t="s">
        <v>1055</v>
      </c>
      <c r="S107" s="1457" t="s">
        <v>1055</v>
      </c>
    </row>
    <row r="108" spans="1:19" ht="15" customHeight="1" x14ac:dyDescent="0.2">
      <c r="A108" s="1494" t="s">
        <v>133</v>
      </c>
      <c r="B108" s="1455" t="s">
        <v>1055</v>
      </c>
      <c r="C108" s="1456" t="s">
        <v>1055</v>
      </c>
      <c r="D108" s="1456" t="s">
        <v>1055</v>
      </c>
      <c r="E108" s="1456" t="s">
        <v>1055</v>
      </c>
      <c r="F108" s="1456" t="s">
        <v>1055</v>
      </c>
      <c r="G108" s="1456" t="s">
        <v>1055</v>
      </c>
      <c r="H108" s="1456">
        <v>2</v>
      </c>
      <c r="I108" s="1456">
        <v>2</v>
      </c>
      <c r="J108" s="1456">
        <v>14</v>
      </c>
      <c r="K108" s="1456">
        <v>31</v>
      </c>
      <c r="L108" s="1456">
        <v>15</v>
      </c>
      <c r="M108" s="1456">
        <v>19</v>
      </c>
      <c r="N108" s="1456" t="s">
        <v>1055</v>
      </c>
      <c r="O108" s="1456" t="s">
        <v>1055</v>
      </c>
      <c r="P108" s="1456" t="s">
        <v>1055</v>
      </c>
      <c r="Q108" s="1456" t="s">
        <v>1055</v>
      </c>
      <c r="R108" s="1456" t="s">
        <v>1055</v>
      </c>
      <c r="S108" s="1457" t="s">
        <v>1055</v>
      </c>
    </row>
    <row r="109" spans="1:19" ht="15" customHeight="1" x14ac:dyDescent="0.2">
      <c r="A109" s="1494" t="s">
        <v>484</v>
      </c>
      <c r="B109" s="1455" t="s">
        <v>1055</v>
      </c>
      <c r="C109" s="1456" t="s">
        <v>1055</v>
      </c>
      <c r="D109" s="1456" t="s">
        <v>1055</v>
      </c>
      <c r="E109" s="1456" t="s">
        <v>1055</v>
      </c>
      <c r="F109" s="1456" t="s">
        <v>1055</v>
      </c>
      <c r="G109" s="1456" t="s">
        <v>1055</v>
      </c>
      <c r="H109" s="1456" t="s">
        <v>1055</v>
      </c>
      <c r="I109" s="1456" t="s">
        <v>1055</v>
      </c>
      <c r="J109" s="1456" t="s">
        <v>1055</v>
      </c>
      <c r="K109" s="1456" t="s">
        <v>1055</v>
      </c>
      <c r="L109" s="1456">
        <v>18</v>
      </c>
      <c r="M109" s="1456">
        <v>18</v>
      </c>
      <c r="N109" s="1456" t="s">
        <v>1055</v>
      </c>
      <c r="O109" s="1456" t="s">
        <v>1055</v>
      </c>
      <c r="P109" s="1456" t="s">
        <v>1055</v>
      </c>
      <c r="Q109" s="1456" t="s">
        <v>1055</v>
      </c>
      <c r="R109" s="1456" t="s">
        <v>1055</v>
      </c>
      <c r="S109" s="1457" t="s">
        <v>1055</v>
      </c>
    </row>
    <row r="110" spans="1:19" ht="15" customHeight="1" x14ac:dyDescent="0.2">
      <c r="A110" s="1494" t="s">
        <v>963</v>
      </c>
      <c r="B110" s="1455" t="s">
        <v>1055</v>
      </c>
      <c r="C110" s="1456" t="s">
        <v>1055</v>
      </c>
      <c r="D110" s="1456" t="s">
        <v>1055</v>
      </c>
      <c r="E110" s="1456" t="s">
        <v>1055</v>
      </c>
      <c r="F110" s="1456" t="s">
        <v>1055</v>
      </c>
      <c r="G110" s="1456" t="s">
        <v>1055</v>
      </c>
      <c r="H110" s="1456" t="s">
        <v>1055</v>
      </c>
      <c r="I110" s="1456" t="s">
        <v>1055</v>
      </c>
      <c r="J110" s="1456">
        <v>51</v>
      </c>
      <c r="K110" s="1456">
        <v>4</v>
      </c>
      <c r="L110" s="1456" t="s">
        <v>1055</v>
      </c>
      <c r="M110" s="1456" t="s">
        <v>1055</v>
      </c>
      <c r="N110" s="1456" t="s">
        <v>1055</v>
      </c>
      <c r="O110" s="1456" t="s">
        <v>1055</v>
      </c>
      <c r="P110" s="1456" t="s">
        <v>1055</v>
      </c>
      <c r="Q110" s="1456" t="s">
        <v>1055</v>
      </c>
      <c r="R110" s="1456" t="s">
        <v>1055</v>
      </c>
      <c r="S110" s="1457" t="s">
        <v>1055</v>
      </c>
    </row>
    <row r="111" spans="1:19" ht="15" customHeight="1" x14ac:dyDescent="0.2">
      <c r="A111" s="1494" t="s">
        <v>508</v>
      </c>
      <c r="B111" s="1455" t="s">
        <v>1055</v>
      </c>
      <c r="C111" s="1456" t="s">
        <v>1055</v>
      </c>
      <c r="D111" s="1456" t="s">
        <v>1055</v>
      </c>
      <c r="E111" s="1456" t="s">
        <v>1055</v>
      </c>
      <c r="F111" s="1456" t="s">
        <v>1055</v>
      </c>
      <c r="G111" s="1456" t="s">
        <v>1055</v>
      </c>
      <c r="H111" s="1456" t="s">
        <v>1055</v>
      </c>
      <c r="I111" s="1456" t="s">
        <v>1055</v>
      </c>
      <c r="J111" s="1456" t="s">
        <v>1055</v>
      </c>
      <c r="K111" s="1456" t="s">
        <v>1055</v>
      </c>
      <c r="L111" s="1456" t="s">
        <v>1055</v>
      </c>
      <c r="M111" s="1456" t="s">
        <v>1055</v>
      </c>
      <c r="N111" s="1456" t="s">
        <v>1055</v>
      </c>
      <c r="O111" s="1456" t="s">
        <v>1055</v>
      </c>
      <c r="P111" s="1456" t="s">
        <v>1055</v>
      </c>
      <c r="Q111" s="1456" t="s">
        <v>1055</v>
      </c>
      <c r="R111" s="1456" t="s">
        <v>1055</v>
      </c>
      <c r="S111" s="1457" t="s">
        <v>1055</v>
      </c>
    </row>
    <row r="112" spans="1:19" ht="17.100000000000001" customHeight="1" x14ac:dyDescent="0.2">
      <c r="A112" s="1494" t="s">
        <v>1043</v>
      </c>
      <c r="B112" s="1455" t="s">
        <v>1055</v>
      </c>
      <c r="C112" s="1456" t="s">
        <v>1055</v>
      </c>
      <c r="D112" s="1456" t="s">
        <v>1055</v>
      </c>
      <c r="E112" s="1456" t="s">
        <v>1055</v>
      </c>
      <c r="F112" s="1456" t="s">
        <v>1055</v>
      </c>
      <c r="G112" s="1456" t="s">
        <v>1055</v>
      </c>
      <c r="H112" s="1456" t="s">
        <v>1055</v>
      </c>
      <c r="I112" s="1456" t="s">
        <v>1055</v>
      </c>
      <c r="J112" s="1456">
        <v>30</v>
      </c>
      <c r="K112" s="1456">
        <v>14</v>
      </c>
      <c r="L112" s="1456" t="s">
        <v>1055</v>
      </c>
      <c r="M112" s="1456" t="s">
        <v>1055</v>
      </c>
      <c r="N112" s="1456" t="s">
        <v>1055</v>
      </c>
      <c r="O112" s="1456" t="s">
        <v>1055</v>
      </c>
      <c r="P112" s="1456" t="s">
        <v>1055</v>
      </c>
      <c r="Q112" s="1456" t="s">
        <v>1055</v>
      </c>
      <c r="R112" s="1456" t="s">
        <v>1055</v>
      </c>
      <c r="S112" s="1457" t="s">
        <v>1055</v>
      </c>
    </row>
    <row r="113" spans="1:19" ht="15" customHeight="1" x14ac:dyDescent="0.2">
      <c r="A113" s="1494" t="s">
        <v>412</v>
      </c>
      <c r="B113" s="1455" t="s">
        <v>1055</v>
      </c>
      <c r="C113" s="1456" t="s">
        <v>1055</v>
      </c>
      <c r="D113" s="1456" t="s">
        <v>1055</v>
      </c>
      <c r="E113" s="1456" t="s">
        <v>1055</v>
      </c>
      <c r="F113" s="1456" t="s">
        <v>1055</v>
      </c>
      <c r="G113" s="1456" t="s">
        <v>1055</v>
      </c>
      <c r="H113" s="1456" t="s">
        <v>1055</v>
      </c>
      <c r="I113" s="1456">
        <v>1</v>
      </c>
      <c r="J113" s="1456">
        <v>30</v>
      </c>
      <c r="K113" s="1456">
        <v>14</v>
      </c>
      <c r="L113" s="1456">
        <v>9</v>
      </c>
      <c r="M113" s="1456">
        <v>9</v>
      </c>
      <c r="N113" s="1456" t="s">
        <v>1055</v>
      </c>
      <c r="O113" s="1456" t="s">
        <v>1055</v>
      </c>
      <c r="P113" s="1456" t="s">
        <v>1055</v>
      </c>
      <c r="Q113" s="1456" t="s">
        <v>1055</v>
      </c>
      <c r="R113" s="1456" t="s">
        <v>1055</v>
      </c>
      <c r="S113" s="1457" t="s">
        <v>1055</v>
      </c>
    </row>
    <row r="114" spans="1:19" ht="15" customHeight="1" x14ac:dyDescent="0.2">
      <c r="A114" s="1494" t="s">
        <v>263</v>
      </c>
      <c r="B114" s="1455" t="s">
        <v>1055</v>
      </c>
      <c r="C114" s="1456" t="s">
        <v>1055</v>
      </c>
      <c r="D114" s="1456" t="s">
        <v>1055</v>
      </c>
      <c r="E114" s="1456" t="s">
        <v>1055</v>
      </c>
      <c r="F114" s="1456" t="s">
        <v>1055</v>
      </c>
      <c r="G114" s="1456" t="s">
        <v>1055</v>
      </c>
      <c r="H114" s="1456" t="s">
        <v>1055</v>
      </c>
      <c r="I114" s="1456" t="s">
        <v>1055</v>
      </c>
      <c r="J114" s="1456">
        <v>16</v>
      </c>
      <c r="K114" s="1456">
        <v>10</v>
      </c>
      <c r="L114" s="1456" t="s">
        <v>1055</v>
      </c>
      <c r="M114" s="1456" t="s">
        <v>1055</v>
      </c>
      <c r="N114" s="1456" t="s">
        <v>1055</v>
      </c>
      <c r="O114" s="1456" t="s">
        <v>1055</v>
      </c>
      <c r="P114" s="1456" t="s">
        <v>1055</v>
      </c>
      <c r="Q114" s="1456" t="s">
        <v>1055</v>
      </c>
      <c r="R114" s="1456" t="s">
        <v>1055</v>
      </c>
      <c r="S114" s="1457" t="s">
        <v>1055</v>
      </c>
    </row>
    <row r="115" spans="1:19" ht="15" customHeight="1" x14ac:dyDescent="0.2">
      <c r="A115" s="1494" t="s">
        <v>348</v>
      </c>
      <c r="B115" s="1455" t="s">
        <v>1055</v>
      </c>
      <c r="C115" s="1456" t="s">
        <v>1055</v>
      </c>
      <c r="D115" s="1456" t="s">
        <v>1055</v>
      </c>
      <c r="E115" s="1456" t="s">
        <v>1055</v>
      </c>
      <c r="F115" s="1456" t="s">
        <v>1055</v>
      </c>
      <c r="G115" s="1456" t="s">
        <v>1055</v>
      </c>
      <c r="H115" s="1456" t="s">
        <v>1055</v>
      </c>
      <c r="I115" s="1456" t="s">
        <v>1055</v>
      </c>
      <c r="J115" s="1456">
        <v>36</v>
      </c>
      <c r="K115" s="1456">
        <v>15</v>
      </c>
      <c r="L115" s="1456" t="s">
        <v>1055</v>
      </c>
      <c r="M115" s="1456" t="s">
        <v>1055</v>
      </c>
      <c r="N115" s="1456" t="s">
        <v>1055</v>
      </c>
      <c r="O115" s="1456" t="s">
        <v>1055</v>
      </c>
      <c r="P115" s="1456">
        <v>11</v>
      </c>
      <c r="Q115" s="1456">
        <v>9</v>
      </c>
      <c r="R115" s="1456">
        <v>4</v>
      </c>
      <c r="S115" s="1457" t="s">
        <v>1055</v>
      </c>
    </row>
    <row r="116" spans="1:19" s="1465" customFormat="1" ht="15" customHeight="1" x14ac:dyDescent="0.2">
      <c r="A116" s="1494" t="s">
        <v>352</v>
      </c>
      <c r="B116" s="1455" t="s">
        <v>1055</v>
      </c>
      <c r="C116" s="1456" t="s">
        <v>1055</v>
      </c>
      <c r="D116" s="1456" t="s">
        <v>1055</v>
      </c>
      <c r="E116" s="1456" t="s">
        <v>1055</v>
      </c>
      <c r="F116" s="1456" t="s">
        <v>1055</v>
      </c>
      <c r="G116" s="1456" t="s">
        <v>1055</v>
      </c>
      <c r="H116" s="1456" t="s">
        <v>1055</v>
      </c>
      <c r="I116" s="1456">
        <v>2</v>
      </c>
      <c r="J116" s="1456">
        <v>32</v>
      </c>
      <c r="K116" s="1456">
        <v>19</v>
      </c>
      <c r="L116" s="1456" t="s">
        <v>1055</v>
      </c>
      <c r="M116" s="1456" t="s">
        <v>1055</v>
      </c>
      <c r="N116" s="1456" t="s">
        <v>1055</v>
      </c>
      <c r="O116" s="1456" t="s">
        <v>1055</v>
      </c>
      <c r="P116" s="1456" t="s">
        <v>1055</v>
      </c>
      <c r="Q116" s="1456" t="s">
        <v>1055</v>
      </c>
      <c r="R116" s="1456" t="s">
        <v>1055</v>
      </c>
      <c r="S116" s="1457" t="s">
        <v>1055</v>
      </c>
    </row>
    <row r="117" spans="1:19" ht="15" customHeight="1" x14ac:dyDescent="0.2">
      <c r="A117" s="1494" t="s">
        <v>578</v>
      </c>
      <c r="B117" s="1455" t="s">
        <v>1055</v>
      </c>
      <c r="C117" s="1456" t="s">
        <v>1055</v>
      </c>
      <c r="D117" s="1456" t="s">
        <v>1055</v>
      </c>
      <c r="E117" s="1456" t="s">
        <v>1055</v>
      </c>
      <c r="F117" s="1456" t="s">
        <v>1055</v>
      </c>
      <c r="G117" s="1456" t="s">
        <v>1055</v>
      </c>
      <c r="H117" s="1456">
        <v>2</v>
      </c>
      <c r="I117" s="1456">
        <v>1</v>
      </c>
      <c r="J117" s="1456">
        <v>33</v>
      </c>
      <c r="K117" s="1456">
        <v>9</v>
      </c>
      <c r="L117" s="1456" t="s">
        <v>1055</v>
      </c>
      <c r="M117" s="1456" t="s">
        <v>1055</v>
      </c>
      <c r="N117" s="1456" t="s">
        <v>1055</v>
      </c>
      <c r="O117" s="1456" t="s">
        <v>1055</v>
      </c>
      <c r="P117" s="1456" t="s">
        <v>1055</v>
      </c>
      <c r="Q117" s="1456" t="s">
        <v>1055</v>
      </c>
      <c r="R117" s="1456" t="s">
        <v>1055</v>
      </c>
      <c r="S117" s="1457" t="s">
        <v>1055</v>
      </c>
    </row>
    <row r="118" spans="1:19" ht="15" customHeight="1" thickBot="1" x14ac:dyDescent="0.25">
      <c r="A118" s="1494" t="s">
        <v>232</v>
      </c>
      <c r="B118" s="1460" t="s">
        <v>1055</v>
      </c>
      <c r="C118" s="1461" t="s">
        <v>1055</v>
      </c>
      <c r="D118" s="1461" t="s">
        <v>1055</v>
      </c>
      <c r="E118" s="1461" t="s">
        <v>1055</v>
      </c>
      <c r="F118" s="1461" t="s">
        <v>1055</v>
      </c>
      <c r="G118" s="1461" t="s">
        <v>1055</v>
      </c>
      <c r="H118" s="1461" t="s">
        <v>1055</v>
      </c>
      <c r="I118" s="1461" t="s">
        <v>1055</v>
      </c>
      <c r="J118" s="1461">
        <v>11</v>
      </c>
      <c r="K118" s="1461">
        <v>4</v>
      </c>
      <c r="L118" s="1461">
        <v>7</v>
      </c>
      <c r="M118" s="1461">
        <v>5</v>
      </c>
      <c r="N118" s="1461" t="s">
        <v>1055</v>
      </c>
      <c r="O118" s="1461" t="s">
        <v>1055</v>
      </c>
      <c r="P118" s="1461" t="s">
        <v>1055</v>
      </c>
      <c r="Q118" s="1461" t="s">
        <v>1055</v>
      </c>
      <c r="R118" s="1461" t="s">
        <v>1055</v>
      </c>
      <c r="S118" s="1462" t="s">
        <v>1055</v>
      </c>
    </row>
    <row r="119" spans="1:19" ht="15" customHeight="1" thickBot="1" x14ac:dyDescent="0.25">
      <c r="A119" s="1463" t="s">
        <v>145</v>
      </c>
      <c r="B119" s="1165" t="s">
        <v>1055</v>
      </c>
      <c r="C119" s="1165" t="s">
        <v>1055</v>
      </c>
      <c r="D119" s="1165" t="s">
        <v>1055</v>
      </c>
      <c r="E119" s="1165" t="s">
        <v>1055</v>
      </c>
      <c r="F119" s="1165" t="s">
        <v>1055</v>
      </c>
      <c r="G119" s="1165" t="s">
        <v>1055</v>
      </c>
      <c r="H119" s="1165">
        <v>6</v>
      </c>
      <c r="I119" s="1165">
        <v>7</v>
      </c>
      <c r="J119" s="1165">
        <v>331</v>
      </c>
      <c r="K119" s="1165">
        <v>167</v>
      </c>
      <c r="L119" s="1165">
        <v>49</v>
      </c>
      <c r="M119" s="1165">
        <v>51</v>
      </c>
      <c r="N119" s="1165" t="s">
        <v>1055</v>
      </c>
      <c r="O119" s="1165" t="s">
        <v>1055</v>
      </c>
      <c r="P119" s="1165">
        <v>22</v>
      </c>
      <c r="Q119" s="1165">
        <v>13</v>
      </c>
      <c r="R119" s="1165">
        <v>4</v>
      </c>
      <c r="S119" s="1165" t="s">
        <v>1055</v>
      </c>
    </row>
    <row r="120" spans="1:19" ht="15" customHeight="1" thickBot="1" x14ac:dyDescent="0.25">
      <c r="A120" s="1515" t="s">
        <v>247</v>
      </c>
      <c r="B120" s="1516" t="s">
        <v>1055</v>
      </c>
      <c r="C120" s="1517" t="s">
        <v>1055</v>
      </c>
      <c r="D120" s="1517" t="s">
        <v>1055</v>
      </c>
      <c r="E120" s="1517" t="s">
        <v>1055</v>
      </c>
      <c r="F120" s="1517" t="s">
        <v>1055</v>
      </c>
      <c r="G120" s="1517" t="s">
        <v>1055</v>
      </c>
      <c r="H120" s="1517" t="s">
        <v>1055</v>
      </c>
      <c r="I120" s="1517">
        <v>1</v>
      </c>
      <c r="J120" s="1517" t="s">
        <v>1055</v>
      </c>
      <c r="K120" s="1517" t="s">
        <v>1055</v>
      </c>
      <c r="L120" s="1517" t="s">
        <v>1055</v>
      </c>
      <c r="M120" s="1517" t="s">
        <v>1055</v>
      </c>
      <c r="N120" s="1517" t="s">
        <v>1055</v>
      </c>
      <c r="O120" s="1517" t="s">
        <v>1055</v>
      </c>
      <c r="P120" s="1517" t="s">
        <v>1055</v>
      </c>
      <c r="Q120" s="1517" t="s">
        <v>1055</v>
      </c>
      <c r="R120" s="1517" t="s">
        <v>1055</v>
      </c>
      <c r="S120" s="1518" t="s">
        <v>1055</v>
      </c>
    </row>
    <row r="121" spans="1:19" ht="15" customHeight="1" x14ac:dyDescent="0.2">
      <c r="A121" s="1483" t="s">
        <v>1044</v>
      </c>
      <c r="B121" s="1496" t="s">
        <v>1055</v>
      </c>
      <c r="C121" s="1452" t="s">
        <v>1055</v>
      </c>
      <c r="D121" s="1452" t="s">
        <v>1055</v>
      </c>
      <c r="E121" s="1452" t="s">
        <v>1055</v>
      </c>
      <c r="F121" s="1452" t="s">
        <v>1055</v>
      </c>
      <c r="G121" s="1452" t="s">
        <v>1055</v>
      </c>
      <c r="H121" s="1452" t="s">
        <v>1055</v>
      </c>
      <c r="I121" s="1452" t="s">
        <v>1055</v>
      </c>
      <c r="J121" s="1452">
        <v>5</v>
      </c>
      <c r="K121" s="1452">
        <v>6</v>
      </c>
      <c r="L121" s="1452">
        <v>2</v>
      </c>
      <c r="M121" s="1452">
        <v>7</v>
      </c>
      <c r="N121" s="1452" t="s">
        <v>1055</v>
      </c>
      <c r="O121" s="1452" t="s">
        <v>1055</v>
      </c>
      <c r="P121" s="1452" t="s">
        <v>1055</v>
      </c>
      <c r="Q121" s="1452" t="s">
        <v>1055</v>
      </c>
      <c r="R121" s="1452" t="s">
        <v>1055</v>
      </c>
      <c r="S121" s="1453" t="s">
        <v>1055</v>
      </c>
    </row>
    <row r="122" spans="1:19" ht="17.100000000000001" customHeight="1" x14ac:dyDescent="0.2">
      <c r="A122" s="1494" t="s">
        <v>1045</v>
      </c>
      <c r="B122" s="1498" t="s">
        <v>1055</v>
      </c>
      <c r="C122" s="1456" t="s">
        <v>1055</v>
      </c>
      <c r="D122" s="1456" t="s">
        <v>1055</v>
      </c>
      <c r="E122" s="1456" t="s">
        <v>1055</v>
      </c>
      <c r="F122" s="1456" t="s">
        <v>1055</v>
      </c>
      <c r="G122" s="1456" t="s">
        <v>1055</v>
      </c>
      <c r="H122" s="1456" t="s">
        <v>1055</v>
      </c>
      <c r="I122" s="1456" t="s">
        <v>1055</v>
      </c>
      <c r="J122" s="1456">
        <v>4</v>
      </c>
      <c r="K122" s="1456">
        <v>3</v>
      </c>
      <c r="L122" s="1456">
        <v>3</v>
      </c>
      <c r="M122" s="1456" t="s">
        <v>1055</v>
      </c>
      <c r="N122" s="1456" t="s">
        <v>1055</v>
      </c>
      <c r="O122" s="1456" t="s">
        <v>1055</v>
      </c>
      <c r="P122" s="1456" t="s">
        <v>1055</v>
      </c>
      <c r="Q122" s="1456" t="s">
        <v>1055</v>
      </c>
      <c r="R122" s="1456" t="s">
        <v>1055</v>
      </c>
      <c r="S122" s="1457" t="s">
        <v>1055</v>
      </c>
    </row>
    <row r="123" spans="1:19" ht="17.100000000000001" customHeight="1" x14ac:dyDescent="0.2">
      <c r="A123" s="1494" t="s">
        <v>1046</v>
      </c>
      <c r="B123" s="1519" t="s">
        <v>1055</v>
      </c>
      <c r="C123" s="1470" t="s">
        <v>1055</v>
      </c>
      <c r="D123" s="1470" t="s">
        <v>1055</v>
      </c>
      <c r="E123" s="1470" t="s">
        <v>1055</v>
      </c>
      <c r="F123" s="1470" t="s">
        <v>1055</v>
      </c>
      <c r="G123" s="1470" t="s">
        <v>1055</v>
      </c>
      <c r="H123" s="1470" t="s">
        <v>1055</v>
      </c>
      <c r="I123" s="1470" t="s">
        <v>1055</v>
      </c>
      <c r="J123" s="1470" t="s">
        <v>1055</v>
      </c>
      <c r="K123" s="1470" t="s">
        <v>1055</v>
      </c>
      <c r="L123" s="1470" t="s">
        <v>1055</v>
      </c>
      <c r="M123" s="1470" t="s">
        <v>1055</v>
      </c>
      <c r="N123" s="1470" t="s">
        <v>1055</v>
      </c>
      <c r="O123" s="1470" t="s">
        <v>1055</v>
      </c>
      <c r="P123" s="1470" t="s">
        <v>1055</v>
      </c>
      <c r="Q123" s="1470" t="s">
        <v>1055</v>
      </c>
      <c r="R123" s="1470" t="s">
        <v>1055</v>
      </c>
      <c r="S123" s="1471" t="s">
        <v>1055</v>
      </c>
    </row>
    <row r="124" spans="1:19" ht="15" customHeight="1" x14ac:dyDescent="0.2">
      <c r="A124" s="1494" t="s">
        <v>1047</v>
      </c>
      <c r="B124" s="1498" t="s">
        <v>1055</v>
      </c>
      <c r="C124" s="1456" t="s">
        <v>1055</v>
      </c>
      <c r="D124" s="1456" t="s">
        <v>1055</v>
      </c>
      <c r="E124" s="1456" t="s">
        <v>1055</v>
      </c>
      <c r="F124" s="1456" t="s">
        <v>1055</v>
      </c>
      <c r="G124" s="1456" t="s">
        <v>1055</v>
      </c>
      <c r="H124" s="1456" t="s">
        <v>1055</v>
      </c>
      <c r="I124" s="1456" t="s">
        <v>1055</v>
      </c>
      <c r="J124" s="1456" t="s">
        <v>1055</v>
      </c>
      <c r="K124" s="1456" t="s">
        <v>1055</v>
      </c>
      <c r="L124" s="1456" t="s">
        <v>1055</v>
      </c>
      <c r="M124" s="1456">
        <v>1</v>
      </c>
      <c r="N124" s="1456" t="s">
        <v>1055</v>
      </c>
      <c r="O124" s="1456" t="s">
        <v>1055</v>
      </c>
      <c r="P124" s="1456" t="s">
        <v>1055</v>
      </c>
      <c r="Q124" s="1456" t="s">
        <v>1055</v>
      </c>
      <c r="R124" s="1456" t="s">
        <v>1055</v>
      </c>
      <c r="S124" s="1457" t="s">
        <v>1055</v>
      </c>
    </row>
    <row r="125" spans="1:19" ht="17.100000000000001" customHeight="1" thickBot="1" x14ac:dyDescent="0.25">
      <c r="A125" s="1520" t="s">
        <v>1048</v>
      </c>
      <c r="B125" s="1501" t="s">
        <v>1055</v>
      </c>
      <c r="C125" s="1461" t="s">
        <v>1055</v>
      </c>
      <c r="D125" s="1461" t="s">
        <v>1055</v>
      </c>
      <c r="E125" s="1461" t="s">
        <v>1055</v>
      </c>
      <c r="F125" s="1461" t="s">
        <v>1055</v>
      </c>
      <c r="G125" s="1461" t="s">
        <v>1055</v>
      </c>
      <c r="H125" s="1461" t="s">
        <v>1055</v>
      </c>
      <c r="I125" s="1461" t="s">
        <v>1055</v>
      </c>
      <c r="J125" s="1461" t="s">
        <v>1055</v>
      </c>
      <c r="K125" s="1461" t="s">
        <v>1055</v>
      </c>
      <c r="L125" s="1461" t="s">
        <v>1055</v>
      </c>
      <c r="M125" s="1461" t="s">
        <v>1055</v>
      </c>
      <c r="N125" s="1461" t="s">
        <v>1055</v>
      </c>
      <c r="O125" s="1461" t="s">
        <v>1055</v>
      </c>
      <c r="P125" s="1461" t="s">
        <v>1055</v>
      </c>
      <c r="Q125" s="1461" t="s">
        <v>1055</v>
      </c>
      <c r="R125" s="1461" t="s">
        <v>1055</v>
      </c>
      <c r="S125" s="1462" t="s">
        <v>1055</v>
      </c>
    </row>
    <row r="126" spans="1:19" ht="15" customHeight="1" thickBot="1" x14ac:dyDescent="0.25">
      <c r="A126" s="1521" t="s">
        <v>145</v>
      </c>
      <c r="B126" s="1166" t="s">
        <v>1055</v>
      </c>
      <c r="C126" s="1166" t="s">
        <v>1055</v>
      </c>
      <c r="D126" s="1166" t="s">
        <v>1055</v>
      </c>
      <c r="E126" s="1166" t="s">
        <v>1055</v>
      </c>
      <c r="F126" s="1166" t="s">
        <v>1055</v>
      </c>
      <c r="G126" s="1166" t="s">
        <v>1055</v>
      </c>
      <c r="H126" s="1166" t="s">
        <v>1055</v>
      </c>
      <c r="I126" s="1166">
        <v>1</v>
      </c>
      <c r="J126" s="1166">
        <v>9</v>
      </c>
      <c r="K126" s="1166">
        <v>9</v>
      </c>
      <c r="L126" s="1166">
        <v>5</v>
      </c>
      <c r="M126" s="1166">
        <v>8</v>
      </c>
      <c r="N126" s="1166" t="s">
        <v>1055</v>
      </c>
      <c r="O126" s="1166" t="s">
        <v>1055</v>
      </c>
      <c r="P126" s="1166" t="s">
        <v>1055</v>
      </c>
      <c r="Q126" s="1166" t="s">
        <v>1055</v>
      </c>
      <c r="R126" s="1166" t="s">
        <v>1055</v>
      </c>
      <c r="S126" s="1166" t="s">
        <v>1055</v>
      </c>
    </row>
    <row r="127" spans="1:19" ht="15" customHeight="1" thickBot="1" x14ac:dyDescent="0.25">
      <c r="A127" s="1445" t="s">
        <v>246</v>
      </c>
      <c r="B127" s="1512" t="s">
        <v>1055</v>
      </c>
      <c r="C127" s="1513" t="s">
        <v>1055</v>
      </c>
      <c r="D127" s="1513" t="s">
        <v>1055</v>
      </c>
      <c r="E127" s="1513" t="s">
        <v>1055</v>
      </c>
      <c r="F127" s="1513" t="s">
        <v>1055</v>
      </c>
      <c r="G127" s="1513" t="s">
        <v>1055</v>
      </c>
      <c r="H127" s="1513" t="s">
        <v>1055</v>
      </c>
      <c r="I127" s="1513" t="s">
        <v>1055</v>
      </c>
      <c r="J127" s="1513" t="s">
        <v>1055</v>
      </c>
      <c r="K127" s="1513" t="s">
        <v>1055</v>
      </c>
      <c r="L127" s="1513" t="s">
        <v>1055</v>
      </c>
      <c r="M127" s="1513" t="s">
        <v>1055</v>
      </c>
      <c r="N127" s="1513" t="s">
        <v>1055</v>
      </c>
      <c r="O127" s="1513" t="s">
        <v>1055</v>
      </c>
      <c r="P127" s="1513" t="s">
        <v>1055</v>
      </c>
      <c r="Q127" s="1513" t="s">
        <v>1055</v>
      </c>
      <c r="R127" s="1513" t="s">
        <v>1055</v>
      </c>
      <c r="S127" s="2076" t="s">
        <v>1055</v>
      </c>
    </row>
    <row r="128" spans="1:19" ht="15" customHeight="1" x14ac:dyDescent="0.2">
      <c r="A128" s="1483" t="s">
        <v>238</v>
      </c>
      <c r="B128" s="1451" t="s">
        <v>1055</v>
      </c>
      <c r="C128" s="1452" t="s">
        <v>1055</v>
      </c>
      <c r="D128" s="1452" t="s">
        <v>1055</v>
      </c>
      <c r="E128" s="1452" t="s">
        <v>1055</v>
      </c>
      <c r="F128" s="1452" t="s">
        <v>1055</v>
      </c>
      <c r="G128" s="1452" t="s">
        <v>1055</v>
      </c>
      <c r="H128" s="1452">
        <v>3</v>
      </c>
      <c r="I128" s="1452">
        <v>6</v>
      </c>
      <c r="J128" s="1452">
        <v>33</v>
      </c>
      <c r="K128" s="1452">
        <v>86</v>
      </c>
      <c r="L128" s="1452">
        <v>28</v>
      </c>
      <c r="M128" s="1452">
        <v>82</v>
      </c>
      <c r="N128" s="1452" t="s">
        <v>1055</v>
      </c>
      <c r="O128" s="1452" t="s">
        <v>1055</v>
      </c>
      <c r="P128" s="1452" t="s">
        <v>1055</v>
      </c>
      <c r="Q128" s="1452" t="s">
        <v>1055</v>
      </c>
      <c r="R128" s="1452" t="s">
        <v>1055</v>
      </c>
      <c r="S128" s="1453" t="s">
        <v>1055</v>
      </c>
    </row>
    <row r="129" spans="1:19" ht="17.100000000000001" customHeight="1" x14ac:dyDescent="0.2">
      <c r="A129" s="1494" t="s">
        <v>1049</v>
      </c>
      <c r="B129" s="1455" t="s">
        <v>1055</v>
      </c>
      <c r="C129" s="1456" t="s">
        <v>1055</v>
      </c>
      <c r="D129" s="1456" t="s">
        <v>1055</v>
      </c>
      <c r="E129" s="1456" t="s">
        <v>1055</v>
      </c>
      <c r="F129" s="1456" t="s">
        <v>1055</v>
      </c>
      <c r="G129" s="1456" t="s">
        <v>1055</v>
      </c>
      <c r="H129" s="1456" t="s">
        <v>1055</v>
      </c>
      <c r="I129" s="1456" t="s">
        <v>1055</v>
      </c>
      <c r="J129" s="1456" t="s">
        <v>1055</v>
      </c>
      <c r="K129" s="1456" t="s">
        <v>1055</v>
      </c>
      <c r="L129" s="1456" t="s">
        <v>1055</v>
      </c>
      <c r="M129" s="1456" t="s">
        <v>1055</v>
      </c>
      <c r="N129" s="1456" t="s">
        <v>1055</v>
      </c>
      <c r="O129" s="1456" t="s">
        <v>1055</v>
      </c>
      <c r="P129" s="1456">
        <v>2</v>
      </c>
      <c r="Q129" s="1456">
        <v>9</v>
      </c>
      <c r="R129" s="1456">
        <v>1</v>
      </c>
      <c r="S129" s="1457" t="s">
        <v>1055</v>
      </c>
    </row>
    <row r="130" spans="1:19" ht="15" customHeight="1" x14ac:dyDescent="0.2">
      <c r="A130" s="1494" t="s">
        <v>1050</v>
      </c>
      <c r="B130" s="1455" t="s">
        <v>1055</v>
      </c>
      <c r="C130" s="1456" t="s">
        <v>1055</v>
      </c>
      <c r="D130" s="1456" t="s">
        <v>1055</v>
      </c>
      <c r="E130" s="1456" t="s">
        <v>1055</v>
      </c>
      <c r="F130" s="1456" t="s">
        <v>1055</v>
      </c>
      <c r="G130" s="1456" t="s">
        <v>1055</v>
      </c>
      <c r="H130" s="1456" t="s">
        <v>1055</v>
      </c>
      <c r="I130" s="1456" t="s">
        <v>1055</v>
      </c>
      <c r="J130" s="1456" t="s">
        <v>1055</v>
      </c>
      <c r="K130" s="1456" t="s">
        <v>1055</v>
      </c>
      <c r="L130" s="1456" t="s">
        <v>1055</v>
      </c>
      <c r="M130" s="1456" t="s">
        <v>1055</v>
      </c>
      <c r="N130" s="1456" t="s">
        <v>1055</v>
      </c>
      <c r="O130" s="1456" t="s">
        <v>1055</v>
      </c>
      <c r="P130" s="1456">
        <v>28</v>
      </c>
      <c r="Q130" s="1456">
        <v>30</v>
      </c>
      <c r="R130" s="1456">
        <v>6</v>
      </c>
      <c r="S130" s="1457">
        <v>3</v>
      </c>
    </row>
    <row r="131" spans="1:19" ht="15" customHeight="1" x14ac:dyDescent="0.2">
      <c r="A131" s="1494" t="s">
        <v>239</v>
      </c>
      <c r="B131" s="1455" t="s">
        <v>1055</v>
      </c>
      <c r="C131" s="1456" t="s">
        <v>1055</v>
      </c>
      <c r="D131" s="1456" t="s">
        <v>1055</v>
      </c>
      <c r="E131" s="1456" t="s">
        <v>1055</v>
      </c>
      <c r="F131" s="1456" t="s">
        <v>1055</v>
      </c>
      <c r="G131" s="1456" t="s">
        <v>1055</v>
      </c>
      <c r="H131" s="1456">
        <v>4</v>
      </c>
      <c r="I131" s="1456">
        <v>2</v>
      </c>
      <c r="J131" s="1456">
        <v>24</v>
      </c>
      <c r="K131" s="1456">
        <v>36</v>
      </c>
      <c r="L131" s="1456">
        <v>24</v>
      </c>
      <c r="M131" s="1456">
        <v>24</v>
      </c>
      <c r="N131" s="1456" t="s">
        <v>1055</v>
      </c>
      <c r="O131" s="1456" t="s">
        <v>1055</v>
      </c>
      <c r="P131" s="1456" t="s">
        <v>1055</v>
      </c>
      <c r="Q131" s="1456" t="s">
        <v>1055</v>
      </c>
      <c r="R131" s="1456" t="s">
        <v>1055</v>
      </c>
      <c r="S131" s="1457" t="s">
        <v>1055</v>
      </c>
    </row>
    <row r="132" spans="1:19" ht="15" customHeight="1" x14ac:dyDescent="0.2">
      <c r="A132" s="1494" t="s">
        <v>590</v>
      </c>
      <c r="B132" s="1455" t="s">
        <v>1055</v>
      </c>
      <c r="C132" s="1456" t="s">
        <v>1055</v>
      </c>
      <c r="D132" s="1456" t="s">
        <v>1055</v>
      </c>
      <c r="E132" s="1456" t="s">
        <v>1055</v>
      </c>
      <c r="F132" s="1456" t="s">
        <v>1055</v>
      </c>
      <c r="G132" s="1456" t="s">
        <v>1055</v>
      </c>
      <c r="H132" s="1456">
        <v>1</v>
      </c>
      <c r="I132" s="1456" t="s">
        <v>1055</v>
      </c>
      <c r="J132" s="1456">
        <v>8</v>
      </c>
      <c r="K132" s="1456">
        <v>6</v>
      </c>
      <c r="L132" s="1456" t="s">
        <v>1055</v>
      </c>
      <c r="M132" s="1456" t="s">
        <v>1055</v>
      </c>
      <c r="N132" s="1456" t="s">
        <v>1055</v>
      </c>
      <c r="O132" s="1456" t="s">
        <v>1055</v>
      </c>
      <c r="P132" s="1456" t="s">
        <v>1055</v>
      </c>
      <c r="Q132" s="1456" t="s">
        <v>1055</v>
      </c>
      <c r="R132" s="1456" t="s">
        <v>1055</v>
      </c>
      <c r="S132" s="1457" t="s">
        <v>1055</v>
      </c>
    </row>
    <row r="133" spans="1:19" ht="15" customHeight="1" x14ac:dyDescent="0.2">
      <c r="A133" s="1494" t="s">
        <v>458</v>
      </c>
      <c r="B133" s="1455" t="s">
        <v>1055</v>
      </c>
      <c r="C133" s="1456" t="s">
        <v>1055</v>
      </c>
      <c r="D133" s="1456" t="s">
        <v>1055</v>
      </c>
      <c r="E133" s="1456" t="s">
        <v>1055</v>
      </c>
      <c r="F133" s="1456" t="s">
        <v>1055</v>
      </c>
      <c r="G133" s="1456" t="s">
        <v>1055</v>
      </c>
      <c r="H133" s="1456" t="s">
        <v>1055</v>
      </c>
      <c r="I133" s="1456" t="s">
        <v>1055</v>
      </c>
      <c r="J133" s="1456" t="s">
        <v>1055</v>
      </c>
      <c r="K133" s="1456" t="s">
        <v>1055</v>
      </c>
      <c r="L133" s="1456" t="s">
        <v>1055</v>
      </c>
      <c r="M133" s="1456" t="s">
        <v>1055</v>
      </c>
      <c r="N133" s="1456" t="s">
        <v>1055</v>
      </c>
      <c r="O133" s="1456" t="s">
        <v>1055</v>
      </c>
      <c r="P133" s="1456" t="s">
        <v>1055</v>
      </c>
      <c r="Q133" s="1456" t="s">
        <v>1055</v>
      </c>
      <c r="R133" s="1456" t="s">
        <v>1055</v>
      </c>
      <c r="S133" s="1457" t="s">
        <v>1055</v>
      </c>
    </row>
    <row r="134" spans="1:19" ht="15" customHeight="1" x14ac:dyDescent="0.2">
      <c r="A134" s="1494" t="s">
        <v>1051</v>
      </c>
      <c r="B134" s="1455" t="s">
        <v>1055</v>
      </c>
      <c r="C134" s="1456" t="s">
        <v>1055</v>
      </c>
      <c r="D134" s="1456" t="s">
        <v>1055</v>
      </c>
      <c r="E134" s="1456" t="s">
        <v>1055</v>
      </c>
      <c r="F134" s="1456" t="s">
        <v>1055</v>
      </c>
      <c r="G134" s="1456" t="s">
        <v>1055</v>
      </c>
      <c r="H134" s="1456">
        <v>4</v>
      </c>
      <c r="I134" s="1456">
        <v>3</v>
      </c>
      <c r="J134" s="1456">
        <v>9</v>
      </c>
      <c r="K134" s="1456">
        <v>34</v>
      </c>
      <c r="L134" s="1456" t="s">
        <v>1055</v>
      </c>
      <c r="M134" s="1456" t="s">
        <v>1055</v>
      </c>
      <c r="N134" s="1456" t="s">
        <v>1055</v>
      </c>
      <c r="O134" s="1456" t="s">
        <v>1055</v>
      </c>
      <c r="P134" s="1456" t="s">
        <v>1055</v>
      </c>
      <c r="Q134" s="1456" t="s">
        <v>1055</v>
      </c>
      <c r="R134" s="1456" t="s">
        <v>1055</v>
      </c>
      <c r="S134" s="1457" t="s">
        <v>1055</v>
      </c>
    </row>
    <row r="135" spans="1:19" ht="15" customHeight="1" x14ac:dyDescent="0.2">
      <c r="A135" s="1494" t="s">
        <v>507</v>
      </c>
      <c r="B135" s="1455" t="s">
        <v>1055</v>
      </c>
      <c r="C135" s="1456" t="s">
        <v>1055</v>
      </c>
      <c r="D135" s="1456" t="s">
        <v>1055</v>
      </c>
      <c r="E135" s="1456" t="s">
        <v>1055</v>
      </c>
      <c r="F135" s="1456" t="s">
        <v>1055</v>
      </c>
      <c r="G135" s="1456" t="s">
        <v>1055</v>
      </c>
      <c r="H135" s="1456" t="s">
        <v>1055</v>
      </c>
      <c r="I135" s="1456" t="s">
        <v>1055</v>
      </c>
      <c r="J135" s="1456" t="s">
        <v>1055</v>
      </c>
      <c r="K135" s="1456" t="s">
        <v>1055</v>
      </c>
      <c r="L135" s="1456" t="s">
        <v>1055</v>
      </c>
      <c r="M135" s="1456" t="s">
        <v>1055</v>
      </c>
      <c r="N135" s="1456" t="s">
        <v>1055</v>
      </c>
      <c r="O135" s="1456" t="s">
        <v>1055</v>
      </c>
      <c r="P135" s="1456" t="s">
        <v>1055</v>
      </c>
      <c r="Q135" s="1456" t="s">
        <v>1055</v>
      </c>
      <c r="R135" s="1456" t="s">
        <v>1055</v>
      </c>
      <c r="S135" s="1457" t="s">
        <v>1055</v>
      </c>
    </row>
    <row r="136" spans="1:19" ht="15" customHeight="1" x14ac:dyDescent="0.2">
      <c r="A136" s="1494" t="s">
        <v>1052</v>
      </c>
      <c r="B136" s="1455" t="s">
        <v>1055</v>
      </c>
      <c r="C136" s="1456" t="s">
        <v>1055</v>
      </c>
      <c r="D136" s="1456" t="s">
        <v>1055</v>
      </c>
      <c r="E136" s="1456" t="s">
        <v>1055</v>
      </c>
      <c r="F136" s="1456" t="s">
        <v>1055</v>
      </c>
      <c r="G136" s="1456" t="s">
        <v>1055</v>
      </c>
      <c r="H136" s="1456" t="s">
        <v>1055</v>
      </c>
      <c r="I136" s="1456">
        <v>1</v>
      </c>
      <c r="J136" s="1456">
        <v>10</v>
      </c>
      <c r="K136" s="1456">
        <v>14</v>
      </c>
      <c r="L136" s="1456">
        <v>23</v>
      </c>
      <c r="M136" s="1456">
        <v>32</v>
      </c>
      <c r="N136" s="1456" t="s">
        <v>1055</v>
      </c>
      <c r="O136" s="1456" t="s">
        <v>1055</v>
      </c>
      <c r="P136" s="1456" t="s">
        <v>1055</v>
      </c>
      <c r="Q136" s="1456" t="s">
        <v>1055</v>
      </c>
      <c r="R136" s="1456" t="s">
        <v>1055</v>
      </c>
      <c r="S136" s="1457" t="s">
        <v>1055</v>
      </c>
    </row>
    <row r="137" spans="1:19" ht="18" customHeight="1" thickBot="1" x14ac:dyDescent="0.25">
      <c r="A137" s="1520" t="s">
        <v>1053</v>
      </c>
      <c r="B137" s="1460" t="s">
        <v>1055</v>
      </c>
      <c r="C137" s="1461" t="s">
        <v>1055</v>
      </c>
      <c r="D137" s="1461" t="s">
        <v>1055</v>
      </c>
      <c r="E137" s="1461" t="s">
        <v>1055</v>
      </c>
      <c r="F137" s="1461" t="s">
        <v>1055</v>
      </c>
      <c r="G137" s="1461" t="s">
        <v>1055</v>
      </c>
      <c r="H137" s="1461" t="s">
        <v>1055</v>
      </c>
      <c r="I137" s="1461" t="s">
        <v>1055</v>
      </c>
      <c r="J137" s="1461" t="s">
        <v>1055</v>
      </c>
      <c r="K137" s="1461" t="s">
        <v>1055</v>
      </c>
      <c r="L137" s="1461" t="s">
        <v>1055</v>
      </c>
      <c r="M137" s="1461" t="s">
        <v>1055</v>
      </c>
      <c r="N137" s="1461" t="s">
        <v>1055</v>
      </c>
      <c r="O137" s="1461" t="s">
        <v>1055</v>
      </c>
      <c r="P137" s="1461" t="s">
        <v>1055</v>
      </c>
      <c r="Q137" s="1461" t="s">
        <v>1055</v>
      </c>
      <c r="R137" s="1461" t="s">
        <v>1055</v>
      </c>
      <c r="S137" s="1462" t="s">
        <v>1055</v>
      </c>
    </row>
    <row r="138" spans="1:19" ht="18" customHeight="1" thickBot="1" x14ac:dyDescent="0.25">
      <c r="A138" s="1494" t="s">
        <v>1010</v>
      </c>
      <c r="B138" s="1460" t="s">
        <v>1055</v>
      </c>
      <c r="C138" s="1461" t="s">
        <v>1055</v>
      </c>
      <c r="D138" s="1461" t="s">
        <v>1055</v>
      </c>
      <c r="E138" s="1461" t="s">
        <v>1055</v>
      </c>
      <c r="F138" s="1461" t="s">
        <v>1055</v>
      </c>
      <c r="G138" s="1461" t="s">
        <v>1055</v>
      </c>
      <c r="H138" s="1461" t="s">
        <v>1055</v>
      </c>
      <c r="I138" s="1461">
        <v>4</v>
      </c>
      <c r="J138" s="1461">
        <v>8</v>
      </c>
      <c r="K138" s="1461">
        <v>30</v>
      </c>
      <c r="L138" s="1461" t="s">
        <v>1055</v>
      </c>
      <c r="M138" s="1461" t="s">
        <v>1055</v>
      </c>
      <c r="N138" s="1461" t="s">
        <v>1055</v>
      </c>
      <c r="O138" s="1461" t="s">
        <v>1055</v>
      </c>
      <c r="P138" s="1461" t="s">
        <v>1055</v>
      </c>
      <c r="Q138" s="1461" t="s">
        <v>1055</v>
      </c>
      <c r="R138" s="1461" t="s">
        <v>1055</v>
      </c>
      <c r="S138" s="1462" t="s">
        <v>1055</v>
      </c>
    </row>
    <row r="139" spans="1:19" ht="15" customHeight="1" thickBot="1" x14ac:dyDescent="0.25">
      <c r="A139" s="1463" t="s">
        <v>145</v>
      </c>
      <c r="B139" s="1474" t="s">
        <v>1055</v>
      </c>
      <c r="C139" s="1474" t="s">
        <v>1055</v>
      </c>
      <c r="D139" s="1474" t="s">
        <v>1055</v>
      </c>
      <c r="E139" s="1474" t="s">
        <v>1055</v>
      </c>
      <c r="F139" s="1474" t="s">
        <v>1055</v>
      </c>
      <c r="G139" s="1474" t="s">
        <v>1055</v>
      </c>
      <c r="H139" s="1474">
        <v>12</v>
      </c>
      <c r="I139" s="1474">
        <v>16</v>
      </c>
      <c r="J139" s="1474">
        <v>92</v>
      </c>
      <c r="K139" s="1474">
        <v>206</v>
      </c>
      <c r="L139" s="1474">
        <v>75</v>
      </c>
      <c r="M139" s="1474">
        <v>138</v>
      </c>
      <c r="N139" s="1474" t="s">
        <v>1055</v>
      </c>
      <c r="O139" s="1474" t="s">
        <v>1055</v>
      </c>
      <c r="P139" s="1474">
        <v>30</v>
      </c>
      <c r="Q139" s="1474">
        <v>39</v>
      </c>
      <c r="R139" s="1474">
        <v>7</v>
      </c>
      <c r="S139" s="1474">
        <v>3</v>
      </c>
    </row>
    <row r="140" spans="1:19" ht="15" customHeight="1" thickBot="1" x14ac:dyDescent="0.25">
      <c r="A140" s="1463" t="s">
        <v>345</v>
      </c>
      <c r="B140" s="1516" t="s">
        <v>1055</v>
      </c>
      <c r="C140" s="1517" t="s">
        <v>1055</v>
      </c>
      <c r="D140" s="1517" t="s">
        <v>1055</v>
      </c>
      <c r="E140" s="1517" t="s">
        <v>1055</v>
      </c>
      <c r="F140" s="1517" t="s">
        <v>1055</v>
      </c>
      <c r="G140" s="1517" t="s">
        <v>1055</v>
      </c>
      <c r="H140" s="1517">
        <v>9</v>
      </c>
      <c r="I140" s="1517">
        <v>5</v>
      </c>
      <c r="J140" s="1517" t="s">
        <v>1055</v>
      </c>
      <c r="K140" s="1517" t="s">
        <v>1055</v>
      </c>
      <c r="L140" s="1517" t="s">
        <v>1055</v>
      </c>
      <c r="M140" s="1517" t="s">
        <v>1055</v>
      </c>
      <c r="N140" s="1517" t="s">
        <v>1055</v>
      </c>
      <c r="O140" s="1517" t="s">
        <v>1055</v>
      </c>
      <c r="P140" s="1517" t="s">
        <v>1055</v>
      </c>
      <c r="Q140" s="1517" t="s">
        <v>1055</v>
      </c>
      <c r="R140" s="1517" t="s">
        <v>1055</v>
      </c>
      <c r="S140" s="1518" t="s">
        <v>1055</v>
      </c>
    </row>
    <row r="141" spans="1:19" ht="15" customHeight="1" x14ac:dyDescent="0.2">
      <c r="A141" s="1483" t="s">
        <v>342</v>
      </c>
      <c r="B141" s="1451" t="s">
        <v>1055</v>
      </c>
      <c r="C141" s="1496" t="s">
        <v>1055</v>
      </c>
      <c r="D141" s="1452" t="s">
        <v>1055</v>
      </c>
      <c r="E141" s="1452" t="s">
        <v>1055</v>
      </c>
      <c r="F141" s="1452" t="s">
        <v>1055</v>
      </c>
      <c r="G141" s="1452" t="s">
        <v>1055</v>
      </c>
      <c r="H141" s="1452" t="s">
        <v>1055</v>
      </c>
      <c r="I141" s="1452" t="s">
        <v>1055</v>
      </c>
      <c r="J141" s="1452">
        <v>4</v>
      </c>
      <c r="K141" s="1452">
        <v>11</v>
      </c>
      <c r="L141" s="1452">
        <v>5</v>
      </c>
      <c r="M141" s="1452">
        <v>2</v>
      </c>
      <c r="N141" s="1452">
        <v>1</v>
      </c>
      <c r="O141" s="1452" t="s">
        <v>1055</v>
      </c>
      <c r="P141" s="1452" t="s">
        <v>1055</v>
      </c>
      <c r="Q141" s="1522" t="s">
        <v>1055</v>
      </c>
      <c r="R141" s="1452" t="s">
        <v>1055</v>
      </c>
      <c r="S141" s="1453" t="s">
        <v>1055</v>
      </c>
    </row>
    <row r="142" spans="1:19" ht="15" customHeight="1" x14ac:dyDescent="0.2">
      <c r="A142" s="1494" t="s">
        <v>343</v>
      </c>
      <c r="B142" s="1455" t="s">
        <v>1055</v>
      </c>
      <c r="C142" s="1498" t="s">
        <v>1055</v>
      </c>
      <c r="D142" s="1456" t="s">
        <v>1055</v>
      </c>
      <c r="E142" s="1456" t="s">
        <v>1055</v>
      </c>
      <c r="F142" s="1456" t="s">
        <v>1055</v>
      </c>
      <c r="G142" s="1456" t="s">
        <v>1055</v>
      </c>
      <c r="H142" s="1456">
        <v>2</v>
      </c>
      <c r="I142" s="1456">
        <v>1</v>
      </c>
      <c r="J142" s="1456">
        <v>25</v>
      </c>
      <c r="K142" s="1456">
        <v>37</v>
      </c>
      <c r="L142" s="1456">
        <v>13</v>
      </c>
      <c r="M142" s="1456">
        <v>16</v>
      </c>
      <c r="N142" s="1456">
        <v>1</v>
      </c>
      <c r="O142" s="1456">
        <v>2</v>
      </c>
      <c r="P142" s="1456" t="s">
        <v>1055</v>
      </c>
      <c r="Q142" s="1523" t="s">
        <v>1055</v>
      </c>
      <c r="R142" s="1456" t="s">
        <v>1055</v>
      </c>
      <c r="S142" s="1457" t="s">
        <v>1055</v>
      </c>
    </row>
    <row r="143" spans="1:19" ht="15" customHeight="1" x14ac:dyDescent="0.2">
      <c r="A143" s="1494" t="s">
        <v>1054</v>
      </c>
      <c r="B143" s="1455" t="s">
        <v>1055</v>
      </c>
      <c r="C143" s="1498" t="s">
        <v>1055</v>
      </c>
      <c r="D143" s="1456" t="s">
        <v>1055</v>
      </c>
      <c r="E143" s="1456" t="s">
        <v>1055</v>
      </c>
      <c r="F143" s="1456" t="s">
        <v>1055</v>
      </c>
      <c r="G143" s="1456" t="s">
        <v>1055</v>
      </c>
      <c r="H143" s="1456" t="s">
        <v>1055</v>
      </c>
      <c r="I143" s="1456" t="s">
        <v>1055</v>
      </c>
      <c r="J143" s="1456">
        <v>10</v>
      </c>
      <c r="K143" s="1456">
        <v>9</v>
      </c>
      <c r="L143" s="1456" t="s">
        <v>1055</v>
      </c>
      <c r="M143" s="1456" t="s">
        <v>1055</v>
      </c>
      <c r="N143" s="1456" t="s">
        <v>1055</v>
      </c>
      <c r="O143" s="1456" t="s">
        <v>1055</v>
      </c>
      <c r="P143" s="1456" t="s">
        <v>1055</v>
      </c>
      <c r="Q143" s="1523" t="s">
        <v>1055</v>
      </c>
      <c r="R143" s="1456" t="s">
        <v>1055</v>
      </c>
      <c r="S143" s="1457" t="s">
        <v>1055</v>
      </c>
    </row>
    <row r="144" spans="1:19" ht="15" customHeight="1" thickBot="1" x14ac:dyDescent="0.25">
      <c r="A144" s="1520" t="s">
        <v>341</v>
      </c>
      <c r="B144" s="1460" t="s">
        <v>1055</v>
      </c>
      <c r="C144" s="1501" t="s">
        <v>1055</v>
      </c>
      <c r="D144" s="1461" t="s">
        <v>1055</v>
      </c>
      <c r="E144" s="1461" t="s">
        <v>1055</v>
      </c>
      <c r="F144" s="1461" t="s">
        <v>1055</v>
      </c>
      <c r="G144" s="1461" t="s">
        <v>1055</v>
      </c>
      <c r="H144" s="1461" t="s">
        <v>1055</v>
      </c>
      <c r="I144" s="1461" t="s">
        <v>1055</v>
      </c>
      <c r="J144" s="1461">
        <v>16</v>
      </c>
      <c r="K144" s="1461">
        <v>20</v>
      </c>
      <c r="L144" s="1461">
        <v>9</v>
      </c>
      <c r="M144" s="1461">
        <v>23</v>
      </c>
      <c r="N144" s="1461">
        <v>1</v>
      </c>
      <c r="O144" s="1461">
        <v>1</v>
      </c>
      <c r="P144" s="1461" t="s">
        <v>1055</v>
      </c>
      <c r="Q144" s="1524" t="s">
        <v>1055</v>
      </c>
      <c r="R144" s="1461" t="s">
        <v>1055</v>
      </c>
      <c r="S144" s="1462" t="s">
        <v>1055</v>
      </c>
    </row>
    <row r="145" spans="1:19" ht="15" customHeight="1" thickBot="1" x14ac:dyDescent="0.25">
      <c r="A145" s="1463" t="s">
        <v>145</v>
      </c>
      <c r="B145" s="1525" t="s">
        <v>1055</v>
      </c>
      <c r="C145" s="1525" t="s">
        <v>1055</v>
      </c>
      <c r="D145" s="1525" t="s">
        <v>1055</v>
      </c>
      <c r="E145" s="1525" t="s">
        <v>1055</v>
      </c>
      <c r="F145" s="1525" t="s">
        <v>1055</v>
      </c>
      <c r="G145" s="1525" t="s">
        <v>1055</v>
      </c>
      <c r="H145" s="1525">
        <v>11</v>
      </c>
      <c r="I145" s="1525">
        <v>6</v>
      </c>
      <c r="J145" s="1525">
        <v>55</v>
      </c>
      <c r="K145" s="1525">
        <v>77</v>
      </c>
      <c r="L145" s="1525">
        <v>27</v>
      </c>
      <c r="M145" s="1525">
        <v>41</v>
      </c>
      <c r="N145" s="1525">
        <v>3</v>
      </c>
      <c r="O145" s="1525">
        <v>3</v>
      </c>
      <c r="P145" s="1525" t="s">
        <v>1055</v>
      </c>
      <c r="Q145" s="1525" t="s">
        <v>1055</v>
      </c>
      <c r="R145" s="1525" t="s">
        <v>1055</v>
      </c>
      <c r="S145" s="1525" t="s">
        <v>1055</v>
      </c>
    </row>
    <row r="146" spans="1:19" ht="15" customHeight="1" thickBot="1" x14ac:dyDescent="0.25">
      <c r="A146" s="1445" t="s">
        <v>355</v>
      </c>
      <c r="B146" s="1165">
        <v>1485</v>
      </c>
      <c r="C146" s="1165">
        <v>1662</v>
      </c>
      <c r="D146" s="1165">
        <v>6188</v>
      </c>
      <c r="E146" s="1165">
        <v>8385</v>
      </c>
      <c r="F146" s="1165">
        <v>1</v>
      </c>
      <c r="G146" s="1165">
        <v>111</v>
      </c>
      <c r="H146" s="1165">
        <v>254</v>
      </c>
      <c r="I146" s="1165">
        <v>246</v>
      </c>
      <c r="J146" s="1165">
        <v>2168</v>
      </c>
      <c r="K146" s="1165">
        <v>2432</v>
      </c>
      <c r="L146" s="1165">
        <v>1377</v>
      </c>
      <c r="M146" s="1165">
        <v>1713</v>
      </c>
      <c r="N146" s="1165">
        <v>102</v>
      </c>
      <c r="O146" s="1165">
        <v>99</v>
      </c>
      <c r="P146" s="1165">
        <v>161</v>
      </c>
      <c r="Q146" s="1165">
        <v>312</v>
      </c>
      <c r="R146" s="1165">
        <v>24</v>
      </c>
      <c r="S146" s="1165">
        <v>19</v>
      </c>
    </row>
    <row r="147" spans="1:19" ht="15" customHeight="1" x14ac:dyDescent="0.2">
      <c r="A147" s="1526" t="s">
        <v>1011</v>
      </c>
      <c r="B147" s="1527"/>
      <c r="C147" s="1075"/>
      <c r="D147" s="1075"/>
      <c r="E147" s="1075"/>
      <c r="F147" s="1075"/>
      <c r="G147" s="1075"/>
      <c r="H147" s="1075"/>
      <c r="I147" s="1075"/>
      <c r="J147" s="1075"/>
      <c r="K147" s="1075"/>
      <c r="L147" s="1075"/>
      <c r="M147" s="1075"/>
      <c r="N147" s="1075"/>
      <c r="O147" s="1075"/>
      <c r="P147" s="1075"/>
      <c r="Q147" s="1075"/>
      <c r="R147" s="1075"/>
      <c r="S147" s="1075"/>
    </row>
    <row r="148" spans="1:19" ht="12.75" customHeight="1" x14ac:dyDescent="0.2">
      <c r="A148" s="1528" t="s">
        <v>59</v>
      </c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1528"/>
      <c r="N148" s="1528"/>
      <c r="O148" s="1528"/>
      <c r="P148" s="1528"/>
      <c r="Q148" s="1528"/>
      <c r="R148" s="1528"/>
      <c r="S148" s="1528"/>
    </row>
    <row r="149" spans="1:19" ht="12.75" customHeight="1" x14ac:dyDescent="0.2">
      <c r="A149" s="1444"/>
    </row>
    <row r="150" spans="1:19" ht="12.75" customHeight="1" x14ac:dyDescent="0.2">
      <c r="A150" s="1528"/>
      <c r="B150" s="1528"/>
      <c r="C150" s="1528"/>
      <c r="D150" s="1528"/>
      <c r="E150" s="1528"/>
      <c r="F150" s="1444"/>
      <c r="G150" s="1444"/>
      <c r="H150" s="1444"/>
      <c r="I150" s="1444"/>
      <c r="J150" s="1444"/>
      <c r="K150" s="1444"/>
      <c r="L150" s="1444"/>
      <c r="M150" s="1444"/>
      <c r="N150" s="1444"/>
      <c r="O150" s="1444"/>
      <c r="P150" s="1444"/>
      <c r="Q150" s="1444"/>
      <c r="R150" s="1444"/>
    </row>
    <row r="151" spans="1:19" ht="12.75" customHeight="1" x14ac:dyDescent="0.2">
      <c r="A151" s="1444"/>
      <c r="B151" s="1444"/>
      <c r="C151" s="1444"/>
      <c r="D151" s="1444"/>
      <c r="E151" s="1444"/>
      <c r="F151" s="1444"/>
      <c r="G151" s="1444"/>
      <c r="H151" s="1444"/>
      <c r="I151" s="1444"/>
      <c r="J151" s="1444"/>
      <c r="K151" s="1444"/>
      <c r="L151" s="1444"/>
      <c r="M151" s="1444"/>
      <c r="N151" s="1444"/>
      <c r="O151" s="1444"/>
      <c r="P151" s="1444"/>
      <c r="Q151" s="1444"/>
      <c r="R151" s="1444"/>
    </row>
    <row r="152" spans="1:19" ht="12.75" customHeight="1" x14ac:dyDescent="0.2">
      <c r="A152" s="1444"/>
      <c r="B152" s="1444"/>
      <c r="C152" s="1444"/>
      <c r="D152" s="1444"/>
      <c r="E152" s="1444"/>
      <c r="F152" s="1444"/>
      <c r="G152" s="1444"/>
      <c r="H152" s="1444"/>
      <c r="I152" s="1444"/>
      <c r="J152" s="1444"/>
      <c r="K152" s="1444"/>
      <c r="L152" s="1444"/>
      <c r="M152" s="1444"/>
      <c r="N152" s="1444"/>
      <c r="O152" s="1444"/>
      <c r="P152" s="1444"/>
      <c r="Q152" s="1444"/>
      <c r="R152" s="1444"/>
    </row>
    <row r="153" spans="1:19" ht="12.75" customHeight="1" x14ac:dyDescent="0.2">
      <c r="A153" s="1444"/>
      <c r="B153" s="1444"/>
      <c r="C153" s="1444"/>
      <c r="D153" s="1444"/>
      <c r="E153" s="1444"/>
      <c r="F153" s="1444"/>
      <c r="G153" s="1444"/>
      <c r="H153" s="1444"/>
      <c r="I153" s="1444"/>
      <c r="J153" s="1444"/>
      <c r="K153" s="1444"/>
      <c r="L153" s="1444"/>
      <c r="M153" s="1444"/>
      <c r="N153" s="1444"/>
      <c r="O153" s="1444"/>
      <c r="P153" s="1444"/>
      <c r="Q153" s="1444"/>
      <c r="R153" s="1444"/>
    </row>
    <row r="154" spans="1:19" ht="12.75" customHeight="1" x14ac:dyDescent="0.2">
      <c r="A154" s="1444"/>
      <c r="B154" s="1444"/>
      <c r="C154" s="1444"/>
      <c r="D154" s="1444"/>
      <c r="E154" s="1444"/>
      <c r="F154" s="1444"/>
      <c r="G154" s="1444"/>
      <c r="H154" s="1444"/>
      <c r="I154" s="1444"/>
      <c r="J154" s="1444"/>
      <c r="K154" s="1444"/>
      <c r="L154" s="1444"/>
      <c r="M154" s="1444"/>
      <c r="N154" s="1444"/>
      <c r="O154" s="1444"/>
      <c r="P154" s="1444"/>
      <c r="Q154" s="1444"/>
      <c r="R154" s="1444"/>
    </row>
    <row r="155" spans="1:19" ht="12.75" customHeight="1" x14ac:dyDescent="0.2">
      <c r="A155" s="1444"/>
      <c r="B155" s="1444"/>
      <c r="C155" s="1444"/>
      <c r="D155" s="1444"/>
      <c r="E155" s="1444"/>
      <c r="F155" s="1444"/>
      <c r="G155" s="1444"/>
      <c r="H155" s="1444"/>
      <c r="I155" s="1444"/>
      <c r="J155" s="1444"/>
      <c r="K155" s="1444"/>
      <c r="L155" s="1444"/>
      <c r="M155" s="1444"/>
      <c r="N155" s="1444"/>
      <c r="O155" s="1444"/>
      <c r="P155" s="1444"/>
      <c r="Q155" s="1444"/>
      <c r="R155" s="1444"/>
    </row>
    <row r="156" spans="1:19" ht="12.75" customHeight="1" x14ac:dyDescent="0.2">
      <c r="A156" s="1444"/>
      <c r="B156" s="1444"/>
      <c r="C156" s="1444"/>
      <c r="D156" s="1444"/>
      <c r="E156" s="1444"/>
      <c r="F156" s="1444"/>
      <c r="G156" s="1444"/>
      <c r="H156" s="1444"/>
      <c r="I156" s="1444"/>
      <c r="J156" s="1444"/>
      <c r="K156" s="1444"/>
      <c r="L156" s="1444"/>
      <c r="M156" s="1444"/>
      <c r="N156" s="1444"/>
      <c r="O156" s="1444"/>
      <c r="P156" s="1444"/>
      <c r="Q156" s="1444"/>
      <c r="R156" s="1444"/>
    </row>
    <row r="157" spans="1:19" ht="12.75" customHeight="1" x14ac:dyDescent="0.2">
      <c r="A157" s="1444"/>
      <c r="B157" s="1444"/>
      <c r="C157" s="1444"/>
      <c r="D157" s="1444"/>
      <c r="E157" s="1444"/>
      <c r="F157" s="1444"/>
      <c r="G157" s="1444"/>
      <c r="H157" s="1444"/>
      <c r="I157" s="1444"/>
      <c r="J157" s="1444"/>
      <c r="K157" s="1444"/>
      <c r="L157" s="1444"/>
      <c r="M157" s="1444"/>
      <c r="N157" s="1444"/>
      <c r="O157" s="1444"/>
      <c r="P157" s="1444"/>
      <c r="Q157" s="1444"/>
      <c r="R157" s="1444"/>
    </row>
    <row r="158" spans="1:19" ht="12.75" customHeight="1" x14ac:dyDescent="0.2">
      <c r="A158" s="1444"/>
      <c r="B158" s="1444"/>
      <c r="C158" s="1444"/>
      <c r="D158" s="1444"/>
      <c r="E158" s="1444"/>
      <c r="F158" s="1444"/>
      <c r="G158" s="1444"/>
      <c r="H158" s="1444"/>
      <c r="I158" s="1444"/>
      <c r="J158" s="1444"/>
      <c r="K158" s="1444"/>
      <c r="L158" s="1444"/>
      <c r="M158" s="1444"/>
      <c r="N158" s="1444"/>
      <c r="O158" s="1444"/>
      <c r="P158" s="1444"/>
      <c r="Q158" s="1444"/>
      <c r="R158" s="1444"/>
    </row>
    <row r="159" spans="1:19" ht="12.75" customHeight="1" x14ac:dyDescent="0.2">
      <c r="A159" s="1444"/>
      <c r="B159" s="1444"/>
      <c r="C159" s="1444"/>
      <c r="D159" s="1444"/>
      <c r="E159" s="1444"/>
      <c r="F159" s="1444"/>
      <c r="G159" s="1444"/>
      <c r="H159" s="1444"/>
      <c r="I159" s="1444"/>
      <c r="J159" s="1444"/>
      <c r="K159" s="1444"/>
      <c r="L159" s="1444"/>
      <c r="M159" s="1444"/>
      <c r="N159" s="1444"/>
      <c r="O159" s="1444"/>
      <c r="P159" s="1444"/>
      <c r="Q159" s="1444"/>
      <c r="R159" s="1444"/>
    </row>
    <row r="160" spans="1:19" ht="12.75" customHeight="1" x14ac:dyDescent="0.2">
      <c r="A160" s="1444"/>
      <c r="B160" s="1444"/>
      <c r="C160" s="1444"/>
      <c r="D160" s="1444"/>
      <c r="E160" s="1444"/>
      <c r="F160" s="1444"/>
      <c r="G160" s="1444"/>
      <c r="H160" s="1444"/>
      <c r="I160" s="1444"/>
      <c r="J160" s="1444"/>
      <c r="K160" s="1444"/>
      <c r="L160" s="1444"/>
      <c r="M160" s="1444"/>
      <c r="N160" s="1444"/>
      <c r="O160" s="1444"/>
      <c r="P160" s="1444"/>
      <c r="Q160" s="1444"/>
      <c r="R160" s="1444"/>
    </row>
    <row r="161" spans="1:19" ht="12.75" customHeight="1" x14ac:dyDescent="0.2">
      <c r="A161" s="1444"/>
      <c r="B161" s="1444"/>
      <c r="C161" s="1444"/>
      <c r="D161" s="1444"/>
      <c r="E161" s="1444"/>
      <c r="F161" s="1444"/>
      <c r="G161" s="1444"/>
      <c r="H161" s="1444"/>
      <c r="I161" s="1444"/>
      <c r="J161" s="1444"/>
      <c r="K161" s="1444"/>
      <c r="L161" s="1444"/>
      <c r="M161" s="1444"/>
      <c r="N161" s="1444"/>
      <c r="O161" s="1444"/>
      <c r="P161" s="1444"/>
      <c r="Q161" s="1444"/>
      <c r="R161" s="1444"/>
    </row>
    <row r="162" spans="1:19" ht="12.75" customHeight="1" x14ac:dyDescent="0.2">
      <c r="A162" s="1444"/>
      <c r="B162" s="1444"/>
      <c r="C162" s="1444"/>
      <c r="D162" s="1444"/>
      <c r="E162" s="1444"/>
      <c r="F162" s="1444"/>
      <c r="G162" s="1444"/>
      <c r="H162" s="1444"/>
      <c r="I162" s="1444"/>
      <c r="J162" s="1444"/>
      <c r="K162" s="1444"/>
      <c r="L162" s="1444"/>
      <c r="M162" s="1444"/>
      <c r="N162" s="1444"/>
      <c r="O162" s="1444"/>
      <c r="P162" s="1444"/>
      <c r="Q162" s="1444"/>
      <c r="R162" s="1444"/>
    </row>
    <row r="163" spans="1:19" ht="12.75" customHeight="1" x14ac:dyDescent="0.2">
      <c r="A163" s="1444"/>
      <c r="B163" s="1444"/>
      <c r="C163" s="1444"/>
      <c r="D163" s="1444"/>
      <c r="E163" s="1444"/>
      <c r="F163" s="1444"/>
      <c r="G163" s="1444"/>
      <c r="H163" s="1444"/>
      <c r="I163" s="1444"/>
      <c r="J163" s="1444"/>
      <c r="K163" s="1444"/>
      <c r="L163" s="1444"/>
      <c r="M163" s="1444"/>
      <c r="N163" s="1444"/>
      <c r="O163" s="1444"/>
      <c r="P163" s="1444"/>
      <c r="Q163" s="1444"/>
      <c r="R163" s="1444"/>
    </row>
    <row r="164" spans="1:19" ht="12.75" customHeight="1" x14ac:dyDescent="0.2">
      <c r="A164" s="1444"/>
      <c r="B164" s="1444"/>
      <c r="C164" s="1444"/>
      <c r="D164" s="1444"/>
      <c r="E164" s="1444"/>
      <c r="F164" s="1444"/>
      <c r="G164" s="1444"/>
      <c r="H164" s="1444"/>
      <c r="I164" s="1444"/>
      <c r="J164" s="1444"/>
      <c r="K164" s="1444"/>
      <c r="L164" s="1444"/>
      <c r="M164" s="1444"/>
      <c r="N164" s="1444"/>
      <c r="O164" s="1444"/>
      <c r="P164" s="1444"/>
      <c r="Q164" s="1444"/>
      <c r="R164" s="1444"/>
    </row>
    <row r="165" spans="1:19" s="1465" customFormat="1" ht="12.75" customHeight="1" x14ac:dyDescent="0.2"/>
    <row r="166" spans="1:19" s="1465" customFormat="1" ht="12.75" customHeight="1" x14ac:dyDescent="0.2"/>
    <row r="167" spans="1:19" ht="12.75" customHeight="1" x14ac:dyDescent="0.2">
      <c r="A167" s="1444"/>
      <c r="B167" s="1444"/>
      <c r="C167" s="1444"/>
      <c r="D167" s="1444"/>
      <c r="E167" s="1444"/>
      <c r="F167" s="1444"/>
      <c r="G167" s="1444"/>
      <c r="H167" s="1444"/>
      <c r="I167" s="1444"/>
      <c r="J167" s="1444"/>
      <c r="K167" s="1444"/>
      <c r="L167" s="1444"/>
      <c r="M167" s="1444"/>
      <c r="N167" s="1444"/>
      <c r="O167" s="1444"/>
      <c r="P167" s="1444"/>
      <c r="Q167" s="1444"/>
      <c r="R167" s="1444"/>
    </row>
    <row r="168" spans="1:19" ht="12.75" customHeight="1" x14ac:dyDescent="0.2">
      <c r="A168" s="1444"/>
      <c r="B168" s="1444"/>
      <c r="C168" s="1444"/>
      <c r="D168" s="1444"/>
      <c r="E168" s="1444"/>
      <c r="F168" s="1444"/>
      <c r="G168" s="1444"/>
      <c r="H168" s="1444"/>
      <c r="I168" s="1444"/>
      <c r="J168" s="1444"/>
      <c r="K168" s="1444"/>
      <c r="L168" s="1444"/>
      <c r="M168" s="1444"/>
      <c r="N168" s="1444"/>
      <c r="O168" s="1444"/>
      <c r="P168" s="1444"/>
      <c r="Q168" s="1444"/>
      <c r="R168" s="1444"/>
    </row>
    <row r="169" spans="1:19" ht="12.75" customHeight="1" x14ac:dyDescent="0.2">
      <c r="A169" s="1444"/>
      <c r="B169" s="1444"/>
      <c r="C169" s="1444"/>
      <c r="D169" s="1444"/>
      <c r="E169" s="1444"/>
      <c r="F169" s="1444"/>
      <c r="G169" s="1444"/>
      <c r="H169" s="1444"/>
      <c r="I169" s="1444"/>
      <c r="J169" s="1444"/>
      <c r="K169" s="1444"/>
      <c r="L169" s="1444"/>
      <c r="M169" s="1444"/>
      <c r="N169" s="1444"/>
      <c r="O169" s="1444"/>
      <c r="P169" s="1444"/>
      <c r="Q169" s="1444"/>
      <c r="R169" s="1444"/>
      <c r="S169" s="1965"/>
    </row>
    <row r="170" spans="1:19" ht="12.75" customHeight="1" x14ac:dyDescent="0.2">
      <c r="A170" s="1444"/>
      <c r="B170" s="1444"/>
      <c r="C170" s="1444"/>
      <c r="D170" s="1444"/>
      <c r="E170" s="1444"/>
      <c r="F170" s="1444"/>
      <c r="G170" s="1444"/>
      <c r="H170" s="1444"/>
      <c r="I170" s="1444"/>
      <c r="J170" s="1444"/>
      <c r="K170" s="1444"/>
      <c r="L170" s="1444"/>
      <c r="M170" s="1444"/>
      <c r="N170" s="1444"/>
      <c r="O170" s="1444"/>
      <c r="P170" s="1444"/>
      <c r="Q170" s="1444"/>
      <c r="R170" s="1444"/>
      <c r="S170" s="1965"/>
    </row>
    <row r="171" spans="1:19" ht="12.75" customHeight="1" x14ac:dyDescent="0.2">
      <c r="A171" s="1444"/>
      <c r="B171" s="1444"/>
      <c r="C171" s="1444"/>
      <c r="D171" s="1444"/>
      <c r="E171" s="1444"/>
      <c r="F171" s="1444"/>
      <c r="G171" s="1444"/>
      <c r="H171" s="1444"/>
      <c r="I171" s="1444"/>
      <c r="J171" s="1444"/>
      <c r="K171" s="1444"/>
      <c r="L171" s="1444"/>
      <c r="M171" s="1444"/>
      <c r="N171" s="1444"/>
      <c r="O171" s="1444"/>
      <c r="P171" s="1444"/>
      <c r="Q171" s="1444"/>
      <c r="R171" s="1444"/>
      <c r="S171" s="1965"/>
    </row>
    <row r="172" spans="1:19" ht="12.75" customHeight="1" x14ac:dyDescent="0.2">
      <c r="A172" s="1444"/>
      <c r="B172" s="1444"/>
      <c r="C172" s="1444"/>
      <c r="D172" s="1444"/>
      <c r="E172" s="1444"/>
      <c r="F172" s="1444"/>
      <c r="G172" s="1444"/>
      <c r="H172" s="1444"/>
      <c r="I172" s="1444"/>
      <c r="J172" s="1444"/>
      <c r="K172" s="1444"/>
      <c r="L172" s="1444"/>
      <c r="M172" s="1444"/>
      <c r="N172" s="1444"/>
      <c r="O172" s="1444"/>
      <c r="P172" s="1444"/>
      <c r="Q172" s="1444"/>
      <c r="R172" s="1444"/>
      <c r="S172" s="1965"/>
    </row>
    <row r="173" spans="1:19" ht="12.75" customHeight="1" x14ac:dyDescent="0.2">
      <c r="A173" s="1444"/>
      <c r="B173" s="1444"/>
      <c r="C173" s="1444"/>
      <c r="D173" s="1444"/>
      <c r="E173" s="1444"/>
      <c r="F173" s="1444"/>
      <c r="G173" s="1444"/>
      <c r="H173" s="1444"/>
      <c r="I173" s="1444"/>
      <c r="J173" s="1444"/>
      <c r="K173" s="1444"/>
      <c r="L173" s="1444"/>
      <c r="M173" s="1444"/>
      <c r="N173" s="1444"/>
      <c r="O173" s="1444"/>
      <c r="P173" s="1444"/>
      <c r="Q173" s="1444"/>
      <c r="R173" s="1444"/>
      <c r="S173" s="1965"/>
    </row>
    <row r="174" spans="1:19" ht="12.75" customHeight="1" x14ac:dyDescent="0.2">
      <c r="A174" s="1444"/>
      <c r="B174" s="1444"/>
      <c r="C174" s="1444"/>
      <c r="D174" s="1444"/>
      <c r="E174" s="1444"/>
      <c r="F174" s="1444"/>
      <c r="G174" s="1444"/>
      <c r="H174" s="1444"/>
      <c r="I174" s="1444"/>
      <c r="J174" s="1444"/>
      <c r="K174" s="1444"/>
      <c r="L174" s="1444"/>
      <c r="M174" s="1444"/>
      <c r="N174" s="1444"/>
      <c r="O174" s="1444"/>
      <c r="P174" s="1444"/>
      <c r="Q174" s="1444"/>
      <c r="R174" s="1444"/>
      <c r="S174" s="1965"/>
    </row>
    <row r="175" spans="1:19" ht="12.75" customHeight="1" x14ac:dyDescent="0.2">
      <c r="A175" s="1444"/>
      <c r="B175" s="1444"/>
      <c r="C175" s="1444"/>
      <c r="D175" s="1444"/>
      <c r="E175" s="1444"/>
      <c r="F175" s="1444"/>
      <c r="G175" s="1444"/>
      <c r="H175" s="1444"/>
      <c r="I175" s="1444"/>
      <c r="J175" s="1444"/>
      <c r="K175" s="1444"/>
      <c r="L175" s="1444"/>
      <c r="M175" s="1444"/>
      <c r="N175" s="1444"/>
      <c r="O175" s="1444"/>
      <c r="P175" s="1444"/>
      <c r="Q175" s="1444"/>
      <c r="R175" s="1444"/>
    </row>
    <row r="176" spans="1:19" ht="12.75" customHeight="1" x14ac:dyDescent="0.2">
      <c r="A176" s="1444"/>
      <c r="B176" s="1444"/>
      <c r="C176" s="1444"/>
      <c r="D176" s="1444"/>
      <c r="E176" s="1444"/>
      <c r="F176" s="1444"/>
      <c r="G176" s="1444"/>
      <c r="H176" s="1444"/>
      <c r="I176" s="1444"/>
      <c r="J176" s="1444"/>
      <c r="K176" s="1444"/>
      <c r="L176" s="1444"/>
      <c r="M176" s="1444"/>
      <c r="N176" s="1444"/>
      <c r="O176" s="1444"/>
      <c r="P176" s="1444"/>
      <c r="Q176" s="1444"/>
      <c r="R176" s="1444"/>
    </row>
    <row r="177" spans="1:18" ht="12.75" customHeight="1" x14ac:dyDescent="0.2">
      <c r="A177" s="1444"/>
      <c r="B177" s="1444"/>
      <c r="C177" s="1444"/>
      <c r="D177" s="1444"/>
      <c r="E177" s="1444"/>
      <c r="F177" s="1444"/>
      <c r="G177" s="1444"/>
      <c r="H177" s="1444"/>
      <c r="I177" s="1444"/>
      <c r="J177" s="1444"/>
      <c r="K177" s="1444"/>
      <c r="L177" s="1444"/>
      <c r="M177" s="1444"/>
      <c r="N177" s="1444"/>
      <c r="O177" s="1444"/>
      <c r="P177" s="1444"/>
      <c r="Q177" s="1444"/>
      <c r="R177" s="1444"/>
    </row>
    <row r="178" spans="1:18" ht="12.75" customHeight="1" x14ac:dyDescent="0.2">
      <c r="A178" s="1444"/>
      <c r="B178" s="1444"/>
      <c r="C178" s="1444"/>
      <c r="D178" s="1444"/>
      <c r="E178" s="1444"/>
      <c r="F178" s="1444"/>
      <c r="G178" s="1444"/>
      <c r="H178" s="1444"/>
      <c r="I178" s="1444"/>
      <c r="J178" s="1444"/>
      <c r="K178" s="1444"/>
      <c r="L178" s="1444"/>
      <c r="M178" s="1444"/>
      <c r="N178" s="1444"/>
      <c r="O178" s="1444"/>
      <c r="P178" s="1444"/>
      <c r="Q178" s="1444"/>
      <c r="R178" s="1444"/>
    </row>
    <row r="179" spans="1:18" ht="12.75" customHeight="1" x14ac:dyDescent="0.2">
      <c r="A179" s="1444"/>
      <c r="B179" s="1444"/>
      <c r="C179" s="1444"/>
      <c r="D179" s="1444"/>
      <c r="E179" s="1444"/>
      <c r="F179" s="1444"/>
      <c r="G179" s="1444"/>
      <c r="H179" s="1444"/>
      <c r="I179" s="1444"/>
      <c r="J179" s="1444"/>
      <c r="K179" s="1444"/>
      <c r="L179" s="1444"/>
      <c r="M179" s="1444"/>
      <c r="N179" s="1444"/>
      <c r="O179" s="1444"/>
      <c r="P179" s="1444"/>
      <c r="Q179" s="1444"/>
      <c r="R179" s="1444"/>
    </row>
    <row r="180" spans="1:18" ht="12.75" customHeight="1" x14ac:dyDescent="0.2">
      <c r="A180" s="1444"/>
      <c r="B180" s="1444"/>
      <c r="C180" s="1444"/>
      <c r="D180" s="1444"/>
      <c r="E180" s="1444"/>
      <c r="F180" s="1444"/>
      <c r="G180" s="1444"/>
      <c r="H180" s="1444"/>
      <c r="I180" s="1444"/>
      <c r="J180" s="1444"/>
      <c r="K180" s="1444"/>
      <c r="L180" s="1444"/>
      <c r="M180" s="1444"/>
      <c r="N180" s="1444"/>
      <c r="O180" s="1444"/>
      <c r="P180" s="1444"/>
      <c r="Q180" s="1444"/>
      <c r="R180" s="1444"/>
    </row>
    <row r="181" spans="1:18" ht="12.75" customHeight="1" x14ac:dyDescent="0.2">
      <c r="A181" s="1444"/>
      <c r="B181" s="1444"/>
      <c r="C181" s="1444"/>
      <c r="D181" s="1444"/>
      <c r="E181" s="1444"/>
      <c r="F181" s="1444"/>
      <c r="G181" s="1444"/>
      <c r="H181" s="1444"/>
      <c r="I181" s="1444"/>
      <c r="J181" s="1444"/>
      <c r="K181" s="1444"/>
      <c r="L181" s="1444"/>
      <c r="M181" s="1444"/>
      <c r="N181" s="1444"/>
      <c r="O181" s="1444"/>
      <c r="P181" s="1444"/>
      <c r="Q181" s="1444"/>
      <c r="R181" s="1444"/>
    </row>
    <row r="182" spans="1:18" ht="12.75" customHeight="1" x14ac:dyDescent="0.2">
      <c r="A182" s="1444"/>
      <c r="B182" s="1444"/>
      <c r="C182" s="1444"/>
      <c r="D182" s="1444"/>
      <c r="E182" s="1444"/>
      <c r="F182" s="1444"/>
      <c r="G182" s="1444"/>
      <c r="H182" s="1444"/>
      <c r="I182" s="1444"/>
      <c r="J182" s="1444"/>
      <c r="K182" s="1444"/>
      <c r="L182" s="1444"/>
      <c r="M182" s="1444"/>
      <c r="N182" s="1444"/>
      <c r="O182" s="1444"/>
      <c r="P182" s="1444"/>
      <c r="Q182" s="1444"/>
      <c r="R182" s="1444"/>
    </row>
    <row r="183" spans="1:18" ht="12.75" customHeight="1" x14ac:dyDescent="0.2">
      <c r="A183" s="1444"/>
      <c r="B183" s="1444"/>
      <c r="C183" s="1444"/>
      <c r="D183" s="1444"/>
      <c r="E183" s="1444"/>
      <c r="F183" s="1444"/>
      <c r="G183" s="1444"/>
      <c r="H183" s="1444"/>
      <c r="I183" s="1444"/>
      <c r="J183" s="1444"/>
      <c r="K183" s="1444"/>
      <c r="L183" s="1444"/>
      <c r="M183" s="1444"/>
      <c r="N183" s="1444"/>
      <c r="O183" s="1444"/>
      <c r="P183" s="1444"/>
      <c r="Q183" s="1444"/>
      <c r="R183" s="1444"/>
    </row>
    <row r="184" spans="1:18" ht="12.75" customHeight="1" x14ac:dyDescent="0.2">
      <c r="A184" s="1444"/>
      <c r="B184" s="1444"/>
      <c r="C184" s="1444"/>
      <c r="D184" s="1444"/>
      <c r="E184" s="1444"/>
      <c r="F184" s="1444"/>
      <c r="G184" s="1444"/>
      <c r="H184" s="1444"/>
      <c r="I184" s="1444"/>
      <c r="J184" s="1444"/>
      <c r="K184" s="1444"/>
      <c r="L184" s="1444"/>
      <c r="M184" s="1444"/>
      <c r="N184" s="1444"/>
      <c r="O184" s="1444"/>
      <c r="P184" s="1444"/>
      <c r="Q184" s="1444"/>
      <c r="R184" s="1444"/>
    </row>
    <row r="185" spans="1:18" ht="12.75" customHeight="1" x14ac:dyDescent="0.2">
      <c r="A185" s="1444"/>
      <c r="B185" s="1444"/>
      <c r="C185" s="1444"/>
      <c r="D185" s="1444"/>
      <c r="E185" s="1444"/>
      <c r="F185" s="1444"/>
      <c r="G185" s="1444"/>
      <c r="H185" s="1444"/>
      <c r="I185" s="1444"/>
      <c r="J185" s="1444"/>
      <c r="K185" s="1444"/>
      <c r="L185" s="1444"/>
      <c r="M185" s="1444"/>
      <c r="N185" s="1444"/>
      <c r="O185" s="1444"/>
      <c r="P185" s="1444"/>
      <c r="Q185" s="1444"/>
      <c r="R185" s="1444"/>
    </row>
    <row r="186" spans="1:18" ht="12.75" customHeight="1" x14ac:dyDescent="0.2">
      <c r="A186" s="1444"/>
      <c r="B186" s="1444"/>
      <c r="C186" s="1444"/>
      <c r="D186" s="1444"/>
      <c r="E186" s="1444"/>
      <c r="F186" s="1444"/>
      <c r="G186" s="1444"/>
      <c r="H186" s="1444"/>
      <c r="I186" s="1444"/>
      <c r="J186" s="1444"/>
      <c r="K186" s="1444"/>
      <c r="L186" s="1444"/>
      <c r="M186" s="1444"/>
      <c r="N186" s="1444"/>
      <c r="O186" s="1444"/>
      <c r="P186" s="1444"/>
      <c r="Q186" s="1444"/>
      <c r="R186" s="1444"/>
    </row>
    <row r="187" spans="1:18" ht="12.75" customHeight="1" x14ac:dyDescent="0.2">
      <c r="A187" s="1444"/>
      <c r="B187" s="1444"/>
      <c r="C187" s="1444"/>
      <c r="D187" s="1444"/>
      <c r="E187" s="1444"/>
      <c r="F187" s="1444"/>
      <c r="G187" s="1444"/>
      <c r="H187" s="1444"/>
      <c r="I187" s="1444"/>
      <c r="J187" s="1444"/>
      <c r="K187" s="1444"/>
      <c r="L187" s="1444"/>
      <c r="M187" s="1444"/>
      <c r="N187" s="1444"/>
      <c r="O187" s="1444"/>
      <c r="P187" s="1444"/>
      <c r="Q187" s="1444"/>
      <c r="R187" s="1444"/>
    </row>
    <row r="188" spans="1:18" ht="12.75" customHeight="1" x14ac:dyDescent="0.2">
      <c r="A188" s="1444"/>
      <c r="B188" s="1444"/>
      <c r="C188" s="1444"/>
      <c r="D188" s="1444"/>
      <c r="E188" s="1444"/>
      <c r="F188" s="1444"/>
      <c r="G188" s="1444"/>
      <c r="H188" s="1444"/>
      <c r="I188" s="1444"/>
      <c r="J188" s="1444"/>
      <c r="K188" s="1444"/>
      <c r="L188" s="1444"/>
      <c r="M188" s="1444"/>
      <c r="N188" s="1444"/>
      <c r="O188" s="1444"/>
      <c r="P188" s="1444"/>
      <c r="Q188" s="1444"/>
      <c r="R188" s="1444"/>
    </row>
    <row r="189" spans="1:18" ht="12.75" customHeight="1" x14ac:dyDescent="0.2">
      <c r="A189" s="1444"/>
      <c r="B189" s="1444"/>
      <c r="C189" s="1444"/>
      <c r="D189" s="1444"/>
      <c r="E189" s="1444"/>
      <c r="F189" s="1444"/>
      <c r="G189" s="1444"/>
      <c r="H189" s="1444"/>
      <c r="I189" s="1444"/>
      <c r="J189" s="1444"/>
      <c r="K189" s="1444"/>
      <c r="L189" s="1444"/>
      <c r="M189" s="1444"/>
      <c r="N189" s="1444"/>
      <c r="O189" s="1444"/>
      <c r="P189" s="1444"/>
      <c r="Q189" s="1444"/>
      <c r="R189" s="1444"/>
    </row>
    <row r="190" spans="1:18" s="1465" customFormat="1" ht="12.75" customHeight="1" x14ac:dyDescent="0.2"/>
    <row r="191" spans="1:18" s="1529" customFormat="1" ht="12.75" customHeight="1" x14ac:dyDescent="0.2"/>
    <row r="192" spans="1:18" ht="25.5" customHeight="1" x14ac:dyDescent="0.2">
      <c r="A192" s="1543"/>
      <c r="B192" s="1544"/>
      <c r="C192" s="1544"/>
      <c r="D192" s="1544"/>
      <c r="E192" s="1544"/>
      <c r="F192" s="1544"/>
      <c r="G192" s="1544"/>
      <c r="H192" s="1544"/>
      <c r="I192" s="1544"/>
      <c r="J192" s="1544"/>
      <c r="K192" s="2077"/>
    </row>
    <row r="193" spans="1:18" ht="12.75" customHeight="1" x14ac:dyDescent="0.2">
      <c r="A193" s="1070"/>
    </row>
    <row r="194" spans="1:18" ht="12.75" customHeight="1" x14ac:dyDescent="0.2">
      <c r="A194" s="1070"/>
    </row>
    <row r="195" spans="1:18" ht="12.75" customHeight="1" x14ac:dyDescent="0.2">
      <c r="A195" s="1070"/>
      <c r="J195" s="1531"/>
      <c r="K195" s="1531"/>
      <c r="L195" s="1531"/>
      <c r="M195" s="1531"/>
      <c r="N195" s="1531"/>
      <c r="O195" s="1531"/>
      <c r="P195" s="1531"/>
      <c r="Q195" s="1531"/>
      <c r="R195" s="1531"/>
    </row>
    <row r="196" spans="1:18" ht="12.75" customHeight="1" x14ac:dyDescent="0.2">
      <c r="A196" s="1070"/>
    </row>
    <row r="197" spans="1:18" ht="12.75" customHeight="1" x14ac:dyDescent="0.2">
      <c r="A197" s="1070"/>
    </row>
    <row r="198" spans="1:18" ht="12.75" customHeight="1" x14ac:dyDescent="0.2">
      <c r="A198" s="1070"/>
    </row>
    <row r="199" spans="1:18" ht="12.75" customHeight="1" x14ac:dyDescent="0.2">
      <c r="A199" s="1070"/>
    </row>
    <row r="200" spans="1:18" ht="12.75" customHeight="1" x14ac:dyDescent="0.2">
      <c r="A200" s="1070"/>
    </row>
    <row r="201" spans="1:18" ht="12.75" customHeight="1" x14ac:dyDescent="0.2">
      <c r="A201" s="1070"/>
    </row>
    <row r="202" spans="1:18" ht="12.75" customHeight="1" x14ac:dyDescent="0.2">
      <c r="A202" s="1070"/>
    </row>
    <row r="203" spans="1:18" ht="12.75" customHeight="1" x14ac:dyDescent="0.2">
      <c r="A203" s="1070"/>
    </row>
    <row r="204" spans="1:18" ht="12.75" customHeight="1" x14ac:dyDescent="0.2">
      <c r="A204" s="1070"/>
    </row>
    <row r="205" spans="1:18" ht="12.75" customHeight="1" x14ac:dyDescent="0.2">
      <c r="A205" s="1070"/>
    </row>
    <row r="206" spans="1:18" s="1026" customFormat="1" ht="12.75" customHeight="1" x14ac:dyDescent="0.2">
      <c r="A206" s="1070"/>
      <c r="I206" s="1070"/>
    </row>
    <row r="207" spans="1:18" s="1026" customFormat="1" ht="12.75" customHeight="1" x14ac:dyDescent="0.2">
      <c r="A207" s="1070"/>
      <c r="I207" s="1070"/>
    </row>
  </sheetData>
  <dataConsolidate/>
  <printOptions horizontalCentered="1"/>
  <pageMargins left="0.39370078740157483" right="0.39370078740157483" top="0.59055118110236227" bottom="0.59055118110236227" header="0.19685039370078741" footer="0.19685039370078741"/>
  <pageSetup paperSize="9" scale="61" orientation="landscape" horizontalDpi="4294967292" r:id="rId1"/>
  <headerFooter alignWithMargins="0">
    <oddHeader>&amp;C&amp;"Times New Roman,Kalın"&amp;12CİNSİYETE GÖRE ÖĞRENCİ SAYILARI (2014-2015 EĞİTİM ÖĞRETİM YILI I. DÖNEMİ)</oddHeader>
  </headerFooter>
  <rowBreaks count="3" manualBreakCount="3">
    <brk id="51" max="18" man="1"/>
    <brk id="102" max="18" man="1"/>
    <brk id="19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"/>
  <sheetViews>
    <sheetView zoomScaleNormal="100" workbookViewId="0">
      <selection activeCell="F5" sqref="F5"/>
    </sheetView>
  </sheetViews>
  <sheetFormatPr defaultRowHeight="12.75" x14ac:dyDescent="0.2"/>
  <cols>
    <col min="2" max="2" width="27.28515625" bestFit="1" customWidth="1"/>
    <col min="7" max="7" width="6.42578125" customWidth="1"/>
    <col min="8" max="8" width="18.42578125" hidden="1" customWidth="1"/>
  </cols>
  <sheetData>
    <row r="1" spans="1:14" x14ac:dyDescent="0.2">
      <c r="A1" s="2471" t="s">
        <v>1135</v>
      </c>
      <c r="B1" s="2345"/>
      <c r="C1" s="2345"/>
      <c r="D1" s="2345"/>
      <c r="E1" s="2345"/>
      <c r="F1" s="2345"/>
      <c r="G1" s="2345"/>
      <c r="H1" s="2345"/>
      <c r="I1" s="2345"/>
      <c r="J1" s="70"/>
      <c r="K1" s="70"/>
      <c r="L1" s="70"/>
      <c r="M1" s="70"/>
      <c r="N1" s="70"/>
    </row>
    <row r="2" spans="1:14" x14ac:dyDescent="0.2">
      <c r="A2" s="2345"/>
      <c r="B2" s="2345"/>
      <c r="C2" s="2345"/>
      <c r="D2" s="2345"/>
      <c r="E2" s="2345"/>
      <c r="F2" s="2345"/>
      <c r="G2" s="2345"/>
      <c r="H2" s="2345"/>
      <c r="I2" s="2345"/>
    </row>
    <row r="3" spans="1:14" ht="13.5" thickBo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14" ht="16.5" thickBot="1" x14ac:dyDescent="0.25">
      <c r="B4" s="884" t="s">
        <v>823</v>
      </c>
      <c r="C4" s="220" t="s">
        <v>625</v>
      </c>
      <c r="D4" s="220" t="s">
        <v>626</v>
      </c>
      <c r="E4" s="1760" t="s">
        <v>191</v>
      </c>
    </row>
    <row r="5" spans="1:14" ht="15.75" x14ac:dyDescent="0.25">
      <c r="B5" s="885" t="s">
        <v>824</v>
      </c>
      <c r="C5" s="886">
        <v>9</v>
      </c>
      <c r="D5" s="886">
        <v>14</v>
      </c>
      <c r="E5" s="886">
        <v>23</v>
      </c>
    </row>
    <row r="6" spans="1:14" ht="15.75" x14ac:dyDescent="0.25">
      <c r="B6" s="358" t="s">
        <v>825</v>
      </c>
      <c r="C6" s="338">
        <v>5</v>
      </c>
      <c r="D6" s="338">
        <v>3</v>
      </c>
      <c r="E6" s="338">
        <v>8</v>
      </c>
    </row>
    <row r="7" spans="1:14" ht="15.75" x14ac:dyDescent="0.25">
      <c r="B7" s="358" t="s">
        <v>826</v>
      </c>
      <c r="C7" s="338">
        <v>7</v>
      </c>
      <c r="D7" s="338">
        <v>11</v>
      </c>
      <c r="E7" s="338">
        <v>18</v>
      </c>
    </row>
    <row r="8" spans="1:14" ht="15.75" x14ac:dyDescent="0.25">
      <c r="B8" s="887" t="s">
        <v>827</v>
      </c>
      <c r="C8" s="338">
        <v>2</v>
      </c>
      <c r="D8" s="338">
        <v>0</v>
      </c>
      <c r="E8" s="338">
        <v>2</v>
      </c>
    </row>
    <row r="9" spans="1:14" ht="15.75" x14ac:dyDescent="0.25">
      <c r="B9" s="887" t="s">
        <v>828</v>
      </c>
      <c r="C9" s="338">
        <v>2</v>
      </c>
      <c r="D9" s="338">
        <v>6</v>
      </c>
      <c r="E9" s="338">
        <v>8</v>
      </c>
    </row>
    <row r="10" spans="1:14" ht="15.75" x14ac:dyDescent="0.25">
      <c r="B10" s="887" t="s">
        <v>829</v>
      </c>
      <c r="C10" s="338">
        <v>0</v>
      </c>
      <c r="D10" s="338">
        <v>2</v>
      </c>
      <c r="E10" s="338">
        <v>2</v>
      </c>
    </row>
    <row r="11" spans="1:14" ht="15.75" x14ac:dyDescent="0.25">
      <c r="B11" s="887" t="s">
        <v>830</v>
      </c>
      <c r="C11" s="338">
        <v>21</v>
      </c>
      <c r="D11" s="338">
        <v>33</v>
      </c>
      <c r="E11" s="338">
        <v>54</v>
      </c>
    </row>
    <row r="12" spans="1:14" ht="15.75" x14ac:dyDescent="0.25">
      <c r="B12" s="887" t="s">
        <v>831</v>
      </c>
      <c r="C12" s="338">
        <v>2</v>
      </c>
      <c r="D12" s="338">
        <v>2</v>
      </c>
      <c r="E12" s="338">
        <v>4</v>
      </c>
    </row>
    <row r="13" spans="1:14" ht="16.5" thickBot="1" x14ac:dyDescent="0.3">
      <c r="B13" s="888" t="s">
        <v>832</v>
      </c>
      <c r="C13" s="351">
        <v>1</v>
      </c>
      <c r="D13" s="351">
        <v>3</v>
      </c>
      <c r="E13" s="351">
        <v>4</v>
      </c>
    </row>
    <row r="14" spans="1:14" ht="16.5" thickBot="1" x14ac:dyDescent="0.3">
      <c r="B14" s="607" t="s">
        <v>145</v>
      </c>
      <c r="C14" s="266">
        <f>SUM(C5:C13)</f>
        <v>49</v>
      </c>
      <c r="D14" s="266">
        <f>SUM(D5:D13)</f>
        <v>74</v>
      </c>
      <c r="E14" s="266">
        <f>SUM(E5:E13)</f>
        <v>123</v>
      </c>
    </row>
    <row r="16" spans="1:14" ht="15.75" x14ac:dyDescent="0.25">
      <c r="B16" s="1765" t="s">
        <v>1124</v>
      </c>
    </row>
  </sheetData>
  <mergeCells count="1">
    <mergeCell ref="A1:I2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>
    <tabColor rgb="FF00B050"/>
  </sheetPr>
  <dimension ref="A1:G68"/>
  <sheetViews>
    <sheetView topLeftCell="A36" zoomScaleNormal="100" workbookViewId="0">
      <selection activeCell="B64" sqref="B64"/>
    </sheetView>
  </sheetViews>
  <sheetFormatPr defaultRowHeight="12.75" x14ac:dyDescent="0.2"/>
  <cols>
    <col min="1" max="1" width="44.140625" style="159" customWidth="1"/>
    <col min="2" max="2" width="15" style="159" customWidth="1"/>
    <col min="3" max="5" width="13.7109375" style="159" customWidth="1"/>
    <col min="6" max="6" width="17.7109375" style="159" customWidth="1"/>
    <col min="7" max="7" width="13.7109375" style="159" customWidth="1"/>
    <col min="8" max="16384" width="9.140625" style="159"/>
  </cols>
  <sheetData>
    <row r="1" spans="1:7" ht="24.95" customHeight="1" thickBot="1" x14ac:dyDescent="0.25">
      <c r="A1" s="1545"/>
      <c r="B1" s="1546" t="s">
        <v>427</v>
      </c>
      <c r="C1" s="1546" t="s">
        <v>428</v>
      </c>
      <c r="D1" s="1546" t="s">
        <v>124</v>
      </c>
      <c r="E1" s="1546" t="s">
        <v>125</v>
      </c>
      <c r="F1" s="1547" t="s">
        <v>681</v>
      </c>
      <c r="G1" s="1546" t="s">
        <v>191</v>
      </c>
    </row>
    <row r="2" spans="1:7" ht="15" customHeight="1" thickBot="1" x14ac:dyDescent="0.25">
      <c r="A2" s="1548" t="s">
        <v>305</v>
      </c>
      <c r="B2" s="1549"/>
      <c r="C2" s="1549"/>
      <c r="D2" s="1549"/>
      <c r="E2" s="1549"/>
      <c r="F2" s="1549"/>
      <c r="G2" s="1550"/>
    </row>
    <row r="3" spans="1:7" ht="15" customHeight="1" x14ac:dyDescent="0.2">
      <c r="A3" s="1551" t="s">
        <v>153</v>
      </c>
      <c r="B3" s="1552">
        <v>16</v>
      </c>
      <c r="C3" s="1553">
        <v>41</v>
      </c>
      <c r="D3" s="1553">
        <v>108</v>
      </c>
      <c r="E3" s="1553">
        <v>37</v>
      </c>
      <c r="F3" s="1554">
        <v>25</v>
      </c>
      <c r="G3" s="1555">
        <f>SUM(B3:F3)</f>
        <v>227</v>
      </c>
    </row>
    <row r="4" spans="1:7" ht="15" customHeight="1" x14ac:dyDescent="0.2">
      <c r="A4" s="1556" t="s">
        <v>150</v>
      </c>
      <c r="B4" s="1557">
        <v>48</v>
      </c>
      <c r="C4" s="1425">
        <v>92</v>
      </c>
      <c r="D4" s="1425">
        <v>175</v>
      </c>
      <c r="E4" s="1425">
        <v>56</v>
      </c>
      <c r="F4" s="1441">
        <v>47</v>
      </c>
      <c r="G4" s="1438">
        <f>SUM(B4:F4)</f>
        <v>418</v>
      </c>
    </row>
    <row r="5" spans="1:7" ht="15" customHeight="1" thickBot="1" x14ac:dyDescent="0.25">
      <c r="A5" s="1558" t="s">
        <v>152</v>
      </c>
      <c r="B5" s="1559">
        <v>35</v>
      </c>
      <c r="C5" s="1560">
        <v>41</v>
      </c>
      <c r="D5" s="1560">
        <v>104</v>
      </c>
      <c r="E5" s="1560">
        <v>56</v>
      </c>
      <c r="F5" s="1561">
        <v>17</v>
      </c>
      <c r="G5" s="1562">
        <f>SUM(B5:F5)</f>
        <v>253</v>
      </c>
    </row>
    <row r="6" spans="1:7" ht="15" customHeight="1" thickBot="1" x14ac:dyDescent="0.25">
      <c r="A6" s="1563" t="s">
        <v>145</v>
      </c>
      <c r="B6" s="1564">
        <f>SUM(B3:B5)</f>
        <v>99</v>
      </c>
      <c r="C6" s="1564">
        <f>SUM(C3:C5)</f>
        <v>174</v>
      </c>
      <c r="D6" s="1564">
        <f>SUM(D3:D5)</f>
        <v>387</v>
      </c>
      <c r="E6" s="1564">
        <f>SUM(E3:E5)</f>
        <v>149</v>
      </c>
      <c r="F6" s="1564">
        <f>SUM(F3:F5)</f>
        <v>89</v>
      </c>
      <c r="G6" s="41">
        <f>SUM(B6:F6)</f>
        <v>898</v>
      </c>
    </row>
    <row r="7" spans="1:7" ht="15" customHeight="1" thickBot="1" x14ac:dyDescent="0.25">
      <c r="A7" s="1565" t="s">
        <v>481</v>
      </c>
      <c r="B7" s="1271"/>
      <c r="C7" s="178"/>
      <c r="D7" s="178"/>
      <c r="E7" s="178"/>
      <c r="F7" s="178"/>
      <c r="G7" s="1423"/>
    </row>
    <row r="8" spans="1:7" ht="15" customHeight="1" x14ac:dyDescent="0.2">
      <c r="A8" s="1566" t="s">
        <v>154</v>
      </c>
      <c r="B8" s="1567">
        <v>37</v>
      </c>
      <c r="C8" s="1429">
        <v>32</v>
      </c>
      <c r="D8" s="1429">
        <v>64</v>
      </c>
      <c r="E8" s="1429">
        <v>44</v>
      </c>
      <c r="F8" s="1568">
        <v>40</v>
      </c>
      <c r="G8" s="1555">
        <f t="shared" ref="G8:G17" si="0">SUM(B8:F8)</f>
        <v>217</v>
      </c>
    </row>
    <row r="9" spans="1:7" ht="15" customHeight="1" x14ac:dyDescent="0.2">
      <c r="A9" s="1569" t="s">
        <v>159</v>
      </c>
      <c r="B9" s="1557">
        <v>22</v>
      </c>
      <c r="C9" s="1425">
        <v>21</v>
      </c>
      <c r="D9" s="1425">
        <v>61</v>
      </c>
      <c r="E9" s="1425">
        <v>36</v>
      </c>
      <c r="F9" s="1441">
        <v>32</v>
      </c>
      <c r="G9" s="1438">
        <f t="shared" si="0"/>
        <v>172</v>
      </c>
    </row>
    <row r="10" spans="1:7" ht="15" customHeight="1" x14ac:dyDescent="0.2">
      <c r="A10" s="1569" t="s">
        <v>160</v>
      </c>
      <c r="B10" s="1557">
        <v>29</v>
      </c>
      <c r="C10" s="1425">
        <v>39</v>
      </c>
      <c r="D10" s="1425">
        <v>113</v>
      </c>
      <c r="E10" s="1425">
        <v>123</v>
      </c>
      <c r="F10" s="1441">
        <v>151</v>
      </c>
      <c r="G10" s="1438">
        <f t="shared" si="0"/>
        <v>455</v>
      </c>
    </row>
    <row r="11" spans="1:7" ht="15" customHeight="1" x14ac:dyDescent="0.2">
      <c r="A11" s="1569" t="s">
        <v>163</v>
      </c>
      <c r="B11" s="1557">
        <v>23</v>
      </c>
      <c r="C11" s="1425">
        <v>32</v>
      </c>
      <c r="D11" s="1425">
        <v>78</v>
      </c>
      <c r="E11" s="1425">
        <v>76</v>
      </c>
      <c r="F11" s="1441">
        <v>39</v>
      </c>
      <c r="G11" s="1438">
        <f t="shared" si="0"/>
        <v>248</v>
      </c>
    </row>
    <row r="12" spans="1:7" ht="15" customHeight="1" x14ac:dyDescent="0.2">
      <c r="A12" s="1569" t="s">
        <v>155</v>
      </c>
      <c r="B12" s="1557">
        <v>27</v>
      </c>
      <c r="C12" s="1425">
        <v>26</v>
      </c>
      <c r="D12" s="1425">
        <v>110</v>
      </c>
      <c r="E12" s="1425">
        <v>70</v>
      </c>
      <c r="F12" s="1441">
        <v>103</v>
      </c>
      <c r="G12" s="1438">
        <f t="shared" si="0"/>
        <v>336</v>
      </c>
    </row>
    <row r="13" spans="1:7" ht="15" customHeight="1" x14ac:dyDescent="0.2">
      <c r="A13" s="1570" t="s">
        <v>158</v>
      </c>
      <c r="B13" s="1557">
        <v>24</v>
      </c>
      <c r="C13" s="1425">
        <v>38</v>
      </c>
      <c r="D13" s="1425">
        <v>116</v>
      </c>
      <c r="E13" s="1425">
        <v>129</v>
      </c>
      <c r="F13" s="1441">
        <v>93</v>
      </c>
      <c r="G13" s="1438">
        <f t="shared" si="0"/>
        <v>400</v>
      </c>
    </row>
    <row r="14" spans="1:7" ht="15" customHeight="1" x14ac:dyDescent="0.2">
      <c r="A14" s="1569" t="s">
        <v>156</v>
      </c>
      <c r="B14" s="1557">
        <v>35</v>
      </c>
      <c r="C14" s="1425">
        <v>37</v>
      </c>
      <c r="D14" s="1425">
        <v>46</v>
      </c>
      <c r="E14" s="1425">
        <v>21</v>
      </c>
      <c r="F14" s="1441">
        <v>16</v>
      </c>
      <c r="G14" s="1438">
        <f t="shared" si="0"/>
        <v>155</v>
      </c>
    </row>
    <row r="15" spans="1:7" ht="15" customHeight="1" x14ac:dyDescent="0.2">
      <c r="A15" s="1571" t="s">
        <v>161</v>
      </c>
      <c r="B15" s="1557">
        <v>118</v>
      </c>
      <c r="C15" s="1425">
        <v>64</v>
      </c>
      <c r="D15" s="1425">
        <v>96</v>
      </c>
      <c r="E15" s="1425">
        <v>32</v>
      </c>
      <c r="F15" s="1441">
        <v>12</v>
      </c>
      <c r="G15" s="1438">
        <f t="shared" si="0"/>
        <v>322</v>
      </c>
    </row>
    <row r="16" spans="1:7" ht="15" customHeight="1" x14ac:dyDescent="0.2">
      <c r="A16" s="1569" t="s">
        <v>162</v>
      </c>
      <c r="B16" s="1557">
        <v>67</v>
      </c>
      <c r="C16" s="1425">
        <v>58</v>
      </c>
      <c r="D16" s="1425">
        <v>78</v>
      </c>
      <c r="E16" s="1425">
        <v>77</v>
      </c>
      <c r="F16" s="1441">
        <v>54</v>
      </c>
      <c r="G16" s="1438">
        <f t="shared" si="0"/>
        <v>334</v>
      </c>
    </row>
    <row r="17" spans="1:7" ht="15" customHeight="1" thickBot="1" x14ac:dyDescent="0.25">
      <c r="A17" s="1572" t="s">
        <v>157</v>
      </c>
      <c r="B17" s="1559">
        <v>27</v>
      </c>
      <c r="C17" s="1560">
        <v>19</v>
      </c>
      <c r="D17" s="1560">
        <v>57</v>
      </c>
      <c r="E17" s="1560">
        <v>46</v>
      </c>
      <c r="F17" s="1561">
        <v>19</v>
      </c>
      <c r="G17" s="1562">
        <f t="shared" si="0"/>
        <v>168</v>
      </c>
    </row>
    <row r="18" spans="1:7" ht="15" customHeight="1" thickBot="1" x14ac:dyDescent="0.25">
      <c r="A18" s="1563" t="s">
        <v>145</v>
      </c>
      <c r="B18" s="1564">
        <f>SUM(B8:B17)</f>
        <v>409</v>
      </c>
      <c r="C18" s="1564">
        <f>SUM(C8:C17)</f>
        <v>366</v>
      </c>
      <c r="D18" s="1564">
        <f>SUM(D8:D17)</f>
        <v>819</v>
      </c>
      <c r="E18" s="1564">
        <f>SUM(E8:E17)</f>
        <v>654</v>
      </c>
      <c r="F18" s="1564">
        <f>SUM(F8:F17)</f>
        <v>559</v>
      </c>
      <c r="G18" s="41">
        <f>SUM(B18:F18)</f>
        <v>2807</v>
      </c>
    </row>
    <row r="19" spans="1:7" ht="15" customHeight="1" thickBot="1" x14ac:dyDescent="0.25">
      <c r="A19" s="1573" t="s">
        <v>306</v>
      </c>
      <c r="B19" s="1271"/>
      <c r="C19" s="178"/>
      <c r="D19" s="178"/>
      <c r="E19" s="178"/>
      <c r="F19" s="178"/>
      <c r="G19" s="41"/>
    </row>
    <row r="20" spans="1:7" ht="15" customHeight="1" thickBot="1" x14ac:dyDescent="0.25">
      <c r="A20" s="1431" t="s">
        <v>165</v>
      </c>
      <c r="B20" s="1557">
        <v>72</v>
      </c>
      <c r="C20" s="1425">
        <v>71</v>
      </c>
      <c r="D20" s="1425">
        <v>164</v>
      </c>
      <c r="E20" s="1425">
        <v>160</v>
      </c>
      <c r="F20" s="1441">
        <v>120</v>
      </c>
      <c r="G20" s="41">
        <f t="shared" ref="G20:G25" si="1">SUM(B20:F20)</f>
        <v>587</v>
      </c>
    </row>
    <row r="21" spans="1:7" ht="15" customHeight="1" x14ac:dyDescent="0.2">
      <c r="A21" s="208" t="s">
        <v>167</v>
      </c>
      <c r="B21" s="1557">
        <v>98</v>
      </c>
      <c r="C21" s="1425">
        <v>97</v>
      </c>
      <c r="D21" s="1425">
        <v>193</v>
      </c>
      <c r="E21" s="1425">
        <v>66</v>
      </c>
      <c r="F21" s="1441">
        <v>84</v>
      </c>
      <c r="G21" s="1438">
        <f t="shared" si="1"/>
        <v>538</v>
      </c>
    </row>
    <row r="22" spans="1:7" ht="15" customHeight="1" x14ac:dyDescent="0.2">
      <c r="A22" s="208" t="s">
        <v>424</v>
      </c>
      <c r="B22" s="1557">
        <v>7</v>
      </c>
      <c r="C22" s="1425">
        <v>6</v>
      </c>
      <c r="D22" s="1425">
        <v>42</v>
      </c>
      <c r="E22" s="1425">
        <v>42</v>
      </c>
      <c r="F22" s="1441">
        <v>15</v>
      </c>
      <c r="G22" s="1438">
        <f t="shared" si="1"/>
        <v>112</v>
      </c>
    </row>
    <row r="23" spans="1:7" ht="15" customHeight="1" x14ac:dyDescent="0.2">
      <c r="A23" s="208" t="s">
        <v>164</v>
      </c>
      <c r="B23" s="1557">
        <v>79</v>
      </c>
      <c r="C23" s="1425">
        <v>82</v>
      </c>
      <c r="D23" s="1425">
        <v>188</v>
      </c>
      <c r="E23" s="1425">
        <v>85</v>
      </c>
      <c r="F23" s="1441">
        <v>62</v>
      </c>
      <c r="G23" s="1438">
        <f t="shared" si="1"/>
        <v>496</v>
      </c>
    </row>
    <row r="24" spans="1:7" ht="15" customHeight="1" x14ac:dyDescent="0.2">
      <c r="A24" s="208" t="s">
        <v>166</v>
      </c>
      <c r="B24" s="1574">
        <v>84</v>
      </c>
      <c r="C24" s="239">
        <v>56</v>
      </c>
      <c r="D24" s="239">
        <v>103</v>
      </c>
      <c r="E24" s="239">
        <v>58</v>
      </c>
      <c r="F24" s="239">
        <v>43</v>
      </c>
      <c r="G24" s="1438">
        <f t="shared" si="1"/>
        <v>344</v>
      </c>
    </row>
    <row r="25" spans="1:7" ht="15" customHeight="1" thickBot="1" x14ac:dyDescent="0.25">
      <c r="A25" s="1430" t="s">
        <v>108</v>
      </c>
      <c r="B25" s="1559">
        <v>5</v>
      </c>
      <c r="C25" s="1560">
        <v>6</v>
      </c>
      <c r="D25" s="1560">
        <v>19</v>
      </c>
      <c r="E25" s="1560">
        <v>21</v>
      </c>
      <c r="F25" s="1561">
        <v>7</v>
      </c>
      <c r="G25" s="1562">
        <f t="shared" si="1"/>
        <v>58</v>
      </c>
    </row>
    <row r="26" spans="1:7" ht="15" customHeight="1" thickBot="1" x14ac:dyDescent="0.25">
      <c r="A26" s="1575" t="s">
        <v>145</v>
      </c>
      <c r="B26" s="1564">
        <f>SUM(B20:B25)</f>
        <v>345</v>
      </c>
      <c r="C26" s="1564">
        <f>SUM(C20:C25)</f>
        <v>318</v>
      </c>
      <c r="D26" s="1564">
        <f>SUM(D20:D25)</f>
        <v>709</v>
      </c>
      <c r="E26" s="1564">
        <f>SUM(E20:E25)</f>
        <v>432</v>
      </c>
      <c r="F26" s="1564">
        <f>SUM(F20:F25)</f>
        <v>331</v>
      </c>
      <c r="G26" s="41">
        <f t="shared" ref="G26:G59" si="2">SUM(B26:F26)</f>
        <v>2135</v>
      </c>
    </row>
    <row r="27" spans="1:7" ht="15" customHeight="1" thickBot="1" x14ac:dyDescent="0.25">
      <c r="A27" s="1573" t="s">
        <v>307</v>
      </c>
      <c r="B27" s="1271"/>
      <c r="C27" s="178"/>
      <c r="D27" s="178"/>
      <c r="E27" s="178"/>
      <c r="F27" s="178"/>
      <c r="G27" s="1423"/>
    </row>
    <row r="28" spans="1:7" ht="17.100000000000001" customHeight="1" x14ac:dyDescent="0.2">
      <c r="A28" s="1576" t="s">
        <v>459</v>
      </c>
      <c r="B28" s="1324"/>
      <c r="C28" s="1325"/>
      <c r="D28" s="1325"/>
      <c r="E28" s="1325"/>
      <c r="F28" s="1577"/>
      <c r="G28" s="1555">
        <f>SUM(B28:F28)</f>
        <v>0</v>
      </c>
    </row>
    <row r="29" spans="1:7" ht="17.100000000000001" customHeight="1" x14ac:dyDescent="0.2">
      <c r="A29" s="1437" t="s">
        <v>1089</v>
      </c>
      <c r="B29" s="1557">
        <v>63</v>
      </c>
      <c r="C29" s="1425">
        <v>34</v>
      </c>
      <c r="D29" s="1425">
        <v>70</v>
      </c>
      <c r="E29" s="1425">
        <v>46</v>
      </c>
      <c r="F29" s="1441">
        <v>24</v>
      </c>
      <c r="G29" s="1438">
        <f t="shared" ref="G29:G40" si="3">SUM(B29:F29)</f>
        <v>237</v>
      </c>
    </row>
    <row r="30" spans="1:7" ht="17.100000000000001" customHeight="1" x14ac:dyDescent="0.2">
      <c r="A30" s="208" t="s">
        <v>119</v>
      </c>
      <c r="B30" s="48"/>
      <c r="C30" s="26"/>
      <c r="D30" s="26"/>
      <c r="E30" s="26"/>
      <c r="F30" s="1578"/>
      <c r="G30" s="1438">
        <f t="shared" si="3"/>
        <v>0</v>
      </c>
    </row>
    <row r="31" spans="1:7" ht="17.100000000000001" customHeight="1" x14ac:dyDescent="0.2">
      <c r="A31" s="1439" t="s">
        <v>1090</v>
      </c>
      <c r="B31" s="1557">
        <v>2</v>
      </c>
      <c r="C31" s="1425">
        <v>4</v>
      </c>
      <c r="D31" s="1425">
        <v>21</v>
      </c>
      <c r="E31" s="1425">
        <v>46</v>
      </c>
      <c r="F31" s="1441">
        <v>29</v>
      </c>
      <c r="G31" s="1438">
        <f t="shared" si="3"/>
        <v>102</v>
      </c>
    </row>
    <row r="32" spans="1:7" ht="17.100000000000001" customHeight="1" x14ac:dyDescent="0.2">
      <c r="A32" s="1439" t="s">
        <v>1091</v>
      </c>
      <c r="B32" s="1557">
        <v>4</v>
      </c>
      <c r="C32" s="1425">
        <v>7</v>
      </c>
      <c r="D32" s="1425">
        <v>9</v>
      </c>
      <c r="E32" s="1425">
        <v>27</v>
      </c>
      <c r="F32" s="1441">
        <v>35</v>
      </c>
      <c r="G32" s="1438">
        <f t="shared" si="3"/>
        <v>82</v>
      </c>
    </row>
    <row r="33" spans="1:7" ht="17.100000000000001" customHeight="1" x14ac:dyDescent="0.2">
      <c r="A33" s="209" t="s">
        <v>253</v>
      </c>
      <c r="B33" s="48"/>
      <c r="C33" s="26"/>
      <c r="D33" s="26"/>
      <c r="E33" s="26"/>
      <c r="F33" s="1578"/>
      <c r="G33" s="1438">
        <f t="shared" si="3"/>
        <v>0</v>
      </c>
    </row>
    <row r="34" spans="1:7" ht="17.100000000000001" customHeight="1" x14ac:dyDescent="0.2">
      <c r="A34" s="1439" t="s">
        <v>1093</v>
      </c>
      <c r="B34" s="1557">
        <v>203</v>
      </c>
      <c r="C34" s="1425">
        <v>114</v>
      </c>
      <c r="D34" s="1425">
        <v>104</v>
      </c>
      <c r="E34" s="1425">
        <v>22</v>
      </c>
      <c r="F34" s="1441">
        <v>13</v>
      </c>
      <c r="G34" s="1438">
        <f t="shared" si="3"/>
        <v>456</v>
      </c>
    </row>
    <row r="35" spans="1:7" ht="17.100000000000001" customHeight="1" x14ac:dyDescent="0.2">
      <c r="A35" s="1439" t="s">
        <v>1094</v>
      </c>
      <c r="B35" s="1557">
        <v>5</v>
      </c>
      <c r="C35" s="1425">
        <v>5</v>
      </c>
      <c r="D35" s="1425">
        <v>10</v>
      </c>
      <c r="E35" s="1425">
        <v>16</v>
      </c>
      <c r="F35" s="1441">
        <v>1</v>
      </c>
      <c r="G35" s="1438">
        <f t="shared" si="3"/>
        <v>37</v>
      </c>
    </row>
    <row r="36" spans="1:7" ht="17.100000000000001" customHeight="1" x14ac:dyDescent="0.2">
      <c r="A36" s="1443" t="s">
        <v>120</v>
      </c>
      <c r="B36" s="48"/>
      <c r="C36" s="1579"/>
      <c r="D36" s="1579"/>
      <c r="E36" s="1579"/>
      <c r="F36" s="1580"/>
      <c r="G36" s="1438">
        <f t="shared" si="3"/>
        <v>0</v>
      </c>
    </row>
    <row r="37" spans="1:7" ht="17.100000000000001" customHeight="1" x14ac:dyDescent="0.2">
      <c r="A37" s="209" t="s">
        <v>1122</v>
      </c>
      <c r="B37" s="1557">
        <v>30</v>
      </c>
      <c r="C37" s="1425">
        <v>27</v>
      </c>
      <c r="D37" s="1425">
        <v>67</v>
      </c>
      <c r="E37" s="1425">
        <v>79</v>
      </c>
      <c r="F37" s="1441">
        <v>39</v>
      </c>
      <c r="G37" s="1438">
        <f t="shared" si="3"/>
        <v>242</v>
      </c>
    </row>
    <row r="38" spans="1:7" ht="17.100000000000001" customHeight="1" x14ac:dyDescent="0.2">
      <c r="A38" s="209" t="s">
        <v>945</v>
      </c>
      <c r="B38" s="1557"/>
      <c r="C38" s="1425">
        <v>1</v>
      </c>
      <c r="D38" s="1425">
        <v>6</v>
      </c>
      <c r="E38" s="1425">
        <v>15</v>
      </c>
      <c r="F38" s="1441"/>
      <c r="G38" s="1438">
        <f>SUM(C38:F38)</f>
        <v>22</v>
      </c>
    </row>
    <row r="39" spans="1:7" ht="17.100000000000001" customHeight="1" x14ac:dyDescent="0.2">
      <c r="A39" s="210" t="s">
        <v>1096</v>
      </c>
      <c r="B39" s="1557">
        <v>52</v>
      </c>
      <c r="C39" s="1425">
        <v>28</v>
      </c>
      <c r="D39" s="1425">
        <v>70</v>
      </c>
      <c r="E39" s="1425">
        <v>55</v>
      </c>
      <c r="F39" s="1441">
        <v>25</v>
      </c>
      <c r="G39" s="1438">
        <f t="shared" si="3"/>
        <v>230</v>
      </c>
    </row>
    <row r="40" spans="1:7" ht="18" customHeight="1" thickBot="1" x14ac:dyDescent="0.25">
      <c r="A40" s="1256" t="s">
        <v>1080</v>
      </c>
      <c r="B40" s="1559">
        <v>79</v>
      </c>
      <c r="C40" s="1560">
        <v>42</v>
      </c>
      <c r="D40" s="1560">
        <v>43</v>
      </c>
      <c r="E40" s="1560">
        <v>50</v>
      </c>
      <c r="F40" s="1561">
        <v>8</v>
      </c>
      <c r="G40" s="1562">
        <f t="shared" si="3"/>
        <v>222</v>
      </c>
    </row>
    <row r="41" spans="1:7" ht="15" customHeight="1" thickBot="1" x14ac:dyDescent="0.25">
      <c r="A41" s="1581" t="s">
        <v>145</v>
      </c>
      <c r="B41" s="1564">
        <f>SUM(B29:B40)</f>
        <v>438</v>
      </c>
      <c r="C41" s="1564">
        <f>SUM(C29:C40)</f>
        <v>262</v>
      </c>
      <c r="D41" s="1564">
        <f>SUM(D29:D40)</f>
        <v>400</v>
      </c>
      <c r="E41" s="1564">
        <f>SUM(E29:E40)</f>
        <v>356</v>
      </c>
      <c r="F41" s="1564">
        <f>SUM(F29:F40)</f>
        <v>174</v>
      </c>
      <c r="G41" s="41">
        <f t="shared" si="2"/>
        <v>1630</v>
      </c>
    </row>
    <row r="42" spans="1:7" ht="15" customHeight="1" thickBot="1" x14ac:dyDescent="0.25">
      <c r="A42" s="1565" t="s">
        <v>255</v>
      </c>
      <c r="B42" s="1271"/>
      <c r="C42" s="178"/>
      <c r="D42" s="178"/>
      <c r="E42" s="178"/>
      <c r="F42" s="178"/>
      <c r="G42" s="1423"/>
    </row>
    <row r="43" spans="1:7" ht="15" customHeight="1" x14ac:dyDescent="0.2">
      <c r="A43" s="1566" t="s">
        <v>171</v>
      </c>
      <c r="B43" s="1567">
        <v>96</v>
      </c>
      <c r="C43" s="1429">
        <v>90</v>
      </c>
      <c r="D43" s="1429">
        <v>186</v>
      </c>
      <c r="E43" s="1429">
        <v>138</v>
      </c>
      <c r="F43" s="1568">
        <v>110</v>
      </c>
      <c r="G43" s="1555">
        <f t="shared" ref="G43:G55" si="4">SUM(B43:F43)</f>
        <v>620</v>
      </c>
    </row>
    <row r="44" spans="1:7" ht="15" customHeight="1" x14ac:dyDescent="0.2">
      <c r="A44" s="1569" t="s">
        <v>173</v>
      </c>
      <c r="B44" s="1557">
        <v>22</v>
      </c>
      <c r="C44" s="1425">
        <v>18</v>
      </c>
      <c r="D44" s="1425">
        <v>107</v>
      </c>
      <c r="E44" s="1425">
        <v>77</v>
      </c>
      <c r="F44" s="1441">
        <v>70</v>
      </c>
      <c r="G44" s="1438">
        <f t="shared" si="4"/>
        <v>294</v>
      </c>
    </row>
    <row r="45" spans="1:7" ht="15" customHeight="1" x14ac:dyDescent="0.2">
      <c r="A45" s="1569" t="s">
        <v>229</v>
      </c>
      <c r="B45" s="1557">
        <v>247</v>
      </c>
      <c r="C45" s="1425">
        <v>182</v>
      </c>
      <c r="D45" s="1425">
        <v>345</v>
      </c>
      <c r="E45" s="1425">
        <v>304</v>
      </c>
      <c r="F45" s="1441">
        <v>113</v>
      </c>
      <c r="G45" s="1438">
        <f t="shared" si="4"/>
        <v>1191</v>
      </c>
    </row>
    <row r="46" spans="1:7" ht="15" customHeight="1" x14ac:dyDescent="0.2">
      <c r="A46" s="1569" t="s">
        <v>176</v>
      </c>
      <c r="B46" s="1557">
        <v>77</v>
      </c>
      <c r="C46" s="1425">
        <v>90</v>
      </c>
      <c r="D46" s="1425">
        <v>165</v>
      </c>
      <c r="E46" s="1425">
        <v>94</v>
      </c>
      <c r="F46" s="1441">
        <v>69</v>
      </c>
      <c r="G46" s="1438">
        <f t="shared" si="4"/>
        <v>495</v>
      </c>
    </row>
    <row r="47" spans="1:7" ht="15" customHeight="1" x14ac:dyDescent="0.2">
      <c r="A47" s="1569" t="s">
        <v>174</v>
      </c>
      <c r="B47" s="1557">
        <v>23</v>
      </c>
      <c r="C47" s="1425">
        <v>40</v>
      </c>
      <c r="D47" s="1425">
        <v>151</v>
      </c>
      <c r="E47" s="1425">
        <v>99</v>
      </c>
      <c r="F47" s="1441">
        <v>87</v>
      </c>
      <c r="G47" s="1438">
        <f t="shared" si="4"/>
        <v>400</v>
      </c>
    </row>
    <row r="48" spans="1:7" ht="15" customHeight="1" x14ac:dyDescent="0.2">
      <c r="A48" s="1569" t="s">
        <v>327</v>
      </c>
      <c r="B48" s="1557">
        <v>50</v>
      </c>
      <c r="C48" s="1425">
        <v>53</v>
      </c>
      <c r="D48" s="1425">
        <v>125</v>
      </c>
      <c r="E48" s="1425">
        <v>113</v>
      </c>
      <c r="F48" s="1441">
        <v>81</v>
      </c>
      <c r="G48" s="1438">
        <f t="shared" si="4"/>
        <v>422</v>
      </c>
    </row>
    <row r="49" spans="1:7" ht="15" customHeight="1" x14ac:dyDescent="0.2">
      <c r="A49" s="1569" t="s">
        <v>170</v>
      </c>
      <c r="B49" s="1557">
        <v>61</v>
      </c>
      <c r="C49" s="1425">
        <v>96</v>
      </c>
      <c r="D49" s="1425">
        <v>299</v>
      </c>
      <c r="E49" s="1425">
        <v>397</v>
      </c>
      <c r="F49" s="1441">
        <v>240</v>
      </c>
      <c r="G49" s="1438">
        <f t="shared" si="4"/>
        <v>1093</v>
      </c>
    </row>
    <row r="50" spans="1:7" ht="15" customHeight="1" x14ac:dyDescent="0.2">
      <c r="A50" s="1569" t="s">
        <v>175</v>
      </c>
      <c r="B50" s="1557">
        <v>20</v>
      </c>
      <c r="C50" s="1425">
        <v>21</v>
      </c>
      <c r="D50" s="1425">
        <v>92</v>
      </c>
      <c r="E50" s="1425">
        <v>76</v>
      </c>
      <c r="F50" s="1441">
        <v>110</v>
      </c>
      <c r="G50" s="1438">
        <f t="shared" si="4"/>
        <v>319</v>
      </c>
    </row>
    <row r="51" spans="1:7" ht="15" customHeight="1" x14ac:dyDescent="0.2">
      <c r="A51" s="1569" t="s">
        <v>172</v>
      </c>
      <c r="B51" s="1557">
        <v>55</v>
      </c>
      <c r="C51" s="1425">
        <v>69</v>
      </c>
      <c r="D51" s="1425">
        <v>192</v>
      </c>
      <c r="E51" s="1425">
        <v>142</v>
      </c>
      <c r="F51" s="1441">
        <v>114</v>
      </c>
      <c r="G51" s="1438">
        <f t="shared" si="4"/>
        <v>572</v>
      </c>
    </row>
    <row r="52" spans="1:7" ht="15" customHeight="1" x14ac:dyDescent="0.2">
      <c r="A52" s="1569" t="s">
        <v>180</v>
      </c>
      <c r="B52" s="1557">
        <v>15</v>
      </c>
      <c r="C52" s="1425">
        <v>25</v>
      </c>
      <c r="D52" s="1425">
        <v>82</v>
      </c>
      <c r="E52" s="1425">
        <v>76</v>
      </c>
      <c r="F52" s="1441">
        <v>143</v>
      </c>
      <c r="G52" s="1438">
        <f t="shared" si="4"/>
        <v>341</v>
      </c>
    </row>
    <row r="53" spans="1:7" ht="15" customHeight="1" x14ac:dyDescent="0.2">
      <c r="A53" s="1569" t="s">
        <v>178</v>
      </c>
      <c r="B53" s="1557">
        <v>174</v>
      </c>
      <c r="C53" s="1425">
        <v>131</v>
      </c>
      <c r="D53" s="1425">
        <v>326</v>
      </c>
      <c r="E53" s="1425">
        <v>306</v>
      </c>
      <c r="F53" s="1441">
        <v>151</v>
      </c>
      <c r="G53" s="1438">
        <f t="shared" si="4"/>
        <v>1088</v>
      </c>
    </row>
    <row r="54" spans="1:7" ht="15" customHeight="1" x14ac:dyDescent="0.2">
      <c r="A54" s="1569" t="s">
        <v>179</v>
      </c>
      <c r="B54" s="1557">
        <v>27</v>
      </c>
      <c r="C54" s="1425">
        <v>46</v>
      </c>
      <c r="D54" s="1425">
        <v>119</v>
      </c>
      <c r="E54" s="1425">
        <v>117</v>
      </c>
      <c r="F54" s="1441">
        <v>82</v>
      </c>
      <c r="G54" s="1438">
        <f t="shared" si="4"/>
        <v>391</v>
      </c>
    </row>
    <row r="55" spans="1:7" ht="15" customHeight="1" thickBot="1" x14ac:dyDescent="0.25">
      <c r="A55" s="1572" t="s">
        <v>242</v>
      </c>
      <c r="B55" s="1559">
        <v>26</v>
      </c>
      <c r="C55" s="1560">
        <v>32</v>
      </c>
      <c r="D55" s="1560">
        <v>71</v>
      </c>
      <c r="E55" s="1560">
        <v>80</v>
      </c>
      <c r="F55" s="1561">
        <v>93</v>
      </c>
      <c r="G55" s="1562">
        <f t="shared" si="4"/>
        <v>302</v>
      </c>
    </row>
    <row r="56" spans="1:7" ht="15" customHeight="1" thickBot="1" x14ac:dyDescent="0.25">
      <c r="A56" s="1582" t="s">
        <v>145</v>
      </c>
      <c r="B56" s="1564">
        <f>SUM(B43:B55)</f>
        <v>893</v>
      </c>
      <c r="C56" s="1564">
        <f>SUM(C43:C55)</f>
        <v>893</v>
      </c>
      <c r="D56" s="1564">
        <f>SUM(D43:D55)</f>
        <v>2260</v>
      </c>
      <c r="E56" s="1564">
        <f>SUM(E43:E55)</f>
        <v>2019</v>
      </c>
      <c r="F56" s="1564">
        <f>SUM(F43:F55)</f>
        <v>1463</v>
      </c>
      <c r="G56" s="41">
        <f t="shared" si="2"/>
        <v>7528</v>
      </c>
    </row>
    <row r="57" spans="1:7" ht="15" customHeight="1" thickBot="1" x14ac:dyDescent="0.25">
      <c r="A57" s="1565" t="s">
        <v>715</v>
      </c>
      <c r="B57" s="1271"/>
      <c r="C57" s="178"/>
      <c r="D57" s="178"/>
      <c r="E57" s="178"/>
      <c r="F57" s="178"/>
      <c r="G57" s="1423"/>
    </row>
    <row r="58" spans="1:7" ht="15" customHeight="1" thickBot="1" x14ac:dyDescent="0.25">
      <c r="A58" s="1583" t="s">
        <v>190</v>
      </c>
      <c r="B58" s="1567">
        <v>3</v>
      </c>
      <c r="C58" s="1429">
        <v>5</v>
      </c>
      <c r="D58" s="1429">
        <v>27</v>
      </c>
      <c r="E58" s="1429">
        <v>25</v>
      </c>
      <c r="F58" s="1568">
        <v>28</v>
      </c>
      <c r="G58" s="1555">
        <f t="shared" si="2"/>
        <v>88</v>
      </c>
    </row>
    <row r="59" spans="1:7" ht="15" customHeight="1" thickBot="1" x14ac:dyDescent="0.25">
      <c r="A59" s="1584" t="s">
        <v>262</v>
      </c>
      <c r="B59" s="1559"/>
      <c r="C59" s="1560"/>
      <c r="D59" s="1560"/>
      <c r="E59" s="1560"/>
      <c r="F59" s="1561"/>
      <c r="G59" s="1562">
        <f t="shared" si="2"/>
        <v>0</v>
      </c>
    </row>
    <row r="60" spans="1:7" ht="15" customHeight="1" thickBot="1" x14ac:dyDescent="0.25">
      <c r="A60" s="1585" t="s">
        <v>145</v>
      </c>
      <c r="B60" s="1586">
        <v>3</v>
      </c>
      <c r="C60" s="1587">
        <v>5</v>
      </c>
      <c r="D60" s="1587">
        <v>27</v>
      </c>
      <c r="E60" s="1587">
        <v>25</v>
      </c>
      <c r="F60" s="1588">
        <v>28</v>
      </c>
      <c r="G60" s="41">
        <f>SUM(G58:G59)</f>
        <v>88</v>
      </c>
    </row>
    <row r="61" spans="1:7" ht="15" customHeight="1" thickBot="1" x14ac:dyDescent="0.25">
      <c r="A61" s="1589" t="s">
        <v>355</v>
      </c>
      <c r="B61" s="1590">
        <v>2187</v>
      </c>
      <c r="C61" s="1590">
        <v>2018</v>
      </c>
      <c r="D61" s="1590">
        <v>4602</v>
      </c>
      <c r="E61" s="1590">
        <v>3635</v>
      </c>
      <c r="F61" s="1590">
        <v>2644</v>
      </c>
      <c r="G61" s="1591">
        <f>SUM(B61:F61)</f>
        <v>15086</v>
      </c>
    </row>
    <row r="62" spans="1:7" x14ac:dyDescent="0.2">
      <c r="A62" s="2094" t="s">
        <v>442</v>
      </c>
      <c r="B62" s="1592"/>
      <c r="C62" s="14"/>
      <c r="D62" s="14"/>
      <c r="E62" s="14"/>
      <c r="F62" s="14"/>
      <c r="G62" s="14"/>
    </row>
    <row r="63" spans="1:7" x14ac:dyDescent="0.2">
      <c r="A63" s="2093" t="s">
        <v>1161</v>
      </c>
      <c r="B63" s="14"/>
      <c r="C63" s="14"/>
      <c r="D63" s="14"/>
      <c r="E63" s="14"/>
      <c r="F63" s="14"/>
      <c r="G63" s="14"/>
    </row>
    <row r="64" spans="1:7" x14ac:dyDescent="0.2">
      <c r="A64" s="2093" t="s">
        <v>1164</v>
      </c>
      <c r="B64" s="14"/>
      <c r="C64" s="14"/>
      <c r="D64" s="14"/>
      <c r="E64" s="14"/>
      <c r="F64" s="14"/>
      <c r="G64" s="14"/>
    </row>
    <row r="65" spans="1:7" x14ac:dyDescent="0.2">
      <c r="A65" s="2093" t="s">
        <v>1165</v>
      </c>
      <c r="B65" s="14"/>
      <c r="C65" s="14"/>
      <c r="D65" s="14"/>
      <c r="E65" s="14"/>
      <c r="F65" s="14"/>
      <c r="G65" s="14"/>
    </row>
    <row r="66" spans="1:7" x14ac:dyDescent="0.2">
      <c r="A66" s="2093" t="s">
        <v>1162</v>
      </c>
      <c r="B66" s="14"/>
      <c r="C66" s="14"/>
      <c r="D66" s="14"/>
      <c r="E66" s="14"/>
      <c r="F66" s="14"/>
      <c r="G66" s="14"/>
    </row>
    <row r="67" spans="1:7" x14ac:dyDescent="0.2">
      <c r="A67" s="2093" t="s">
        <v>1163</v>
      </c>
      <c r="B67" s="1299"/>
      <c r="C67" s="14"/>
      <c r="D67" s="14"/>
      <c r="E67" s="14"/>
      <c r="F67" s="14"/>
      <c r="G67" s="14"/>
    </row>
    <row r="68" spans="1:7" x14ac:dyDescent="0.2">
      <c r="A68" s="1299"/>
    </row>
  </sheetData>
  <phoneticPr fontId="55" type="noConversion"/>
  <pageMargins left="0.59055118110236227" right="0.59055118110236227" top="0.78740157480314965" bottom="0.39370078740157483" header="0.51181102362204722" footer="0.51181102362204722"/>
  <pageSetup paperSize="9" scale="70" orientation="portrait" r:id="rId1"/>
  <headerFooter alignWithMargins="0">
    <oddHeader>&amp;C&amp;"Times New Roman,Kalın"&amp;12ÖNLİSANS VE LİSANS ÖĞRENCİLERİNİN BAŞARI DURUMU (2014-2015 EĞİTİM ÖĞRETİM YILI II. DÖNEMİ)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>
    <tabColor rgb="FF00B050"/>
    <pageSetUpPr fitToPage="1"/>
  </sheetPr>
  <dimension ref="A1:K69"/>
  <sheetViews>
    <sheetView topLeftCell="A44" zoomScaleNormal="100" workbookViewId="0">
      <selection activeCell="A74" sqref="A74"/>
    </sheetView>
  </sheetViews>
  <sheetFormatPr defaultRowHeight="12.75" x14ac:dyDescent="0.2"/>
  <cols>
    <col min="1" max="1" width="42" style="740" customWidth="1"/>
    <col min="2" max="2" width="14.5703125" style="740" customWidth="1"/>
    <col min="3" max="5" width="13.7109375" style="740" customWidth="1"/>
    <col min="6" max="6" width="17.140625" style="740" customWidth="1"/>
    <col min="7" max="7" width="13.7109375" style="740" customWidth="1"/>
    <col min="8" max="16384" width="9.140625" style="740"/>
  </cols>
  <sheetData>
    <row r="1" spans="1:11" ht="24.95" customHeight="1" thickBot="1" x14ac:dyDescent="0.25">
      <c r="A1" s="1813"/>
      <c r="B1" s="1814" t="s">
        <v>427</v>
      </c>
      <c r="C1" s="1815" t="s">
        <v>428</v>
      </c>
      <c r="D1" s="1814" t="s">
        <v>124</v>
      </c>
      <c r="E1" s="1814" t="s">
        <v>125</v>
      </c>
      <c r="F1" s="1547" t="s">
        <v>681</v>
      </c>
      <c r="G1" s="1814" t="s">
        <v>191</v>
      </c>
    </row>
    <row r="2" spans="1:11" ht="15" customHeight="1" thickBot="1" x14ac:dyDescent="0.25">
      <c r="A2" s="1816" t="s">
        <v>305</v>
      </c>
      <c r="B2" s="1817"/>
      <c r="C2" s="1818"/>
      <c r="D2" s="1818"/>
      <c r="E2" s="1818"/>
      <c r="F2" s="1818"/>
      <c r="G2" s="1819"/>
    </row>
    <row r="3" spans="1:11" ht="15" customHeight="1" x14ac:dyDescent="0.2">
      <c r="A3" s="1820" t="s">
        <v>153</v>
      </c>
      <c r="B3" s="1821">
        <v>13</v>
      </c>
      <c r="C3" s="1822">
        <v>40</v>
      </c>
      <c r="D3" s="1822">
        <v>74</v>
      </c>
      <c r="E3" s="1822">
        <v>35</v>
      </c>
      <c r="F3" s="1823">
        <v>14</v>
      </c>
      <c r="G3" s="1824">
        <v>176</v>
      </c>
    </row>
    <row r="4" spans="1:11" ht="15" customHeight="1" x14ac:dyDescent="0.2">
      <c r="A4" s="1825" t="s">
        <v>150</v>
      </c>
      <c r="B4" s="1826">
        <v>33</v>
      </c>
      <c r="C4" s="1827">
        <v>49</v>
      </c>
      <c r="D4" s="1827">
        <v>97</v>
      </c>
      <c r="E4" s="1827">
        <v>76</v>
      </c>
      <c r="F4" s="1828">
        <v>23</v>
      </c>
      <c r="G4" s="1829">
        <v>278</v>
      </c>
    </row>
    <row r="5" spans="1:11" ht="15" customHeight="1" thickBot="1" x14ac:dyDescent="0.25">
      <c r="A5" s="1830" t="s">
        <v>152</v>
      </c>
      <c r="B5" s="1831">
        <v>12</v>
      </c>
      <c r="C5" s="1832">
        <v>50</v>
      </c>
      <c r="D5" s="1832">
        <v>32</v>
      </c>
      <c r="E5" s="1832">
        <v>37</v>
      </c>
      <c r="F5" s="1833">
        <v>10</v>
      </c>
      <c r="G5" s="1834">
        <v>141</v>
      </c>
    </row>
    <row r="6" spans="1:11" ht="15" customHeight="1" thickBot="1" x14ac:dyDescent="0.25">
      <c r="A6" s="1835" t="s">
        <v>145</v>
      </c>
      <c r="B6" s="1836">
        <v>58</v>
      </c>
      <c r="C6" s="1836">
        <v>139</v>
      </c>
      <c r="D6" s="1836">
        <v>203</v>
      </c>
      <c r="E6" s="1836">
        <v>148</v>
      </c>
      <c r="F6" s="1836">
        <v>47</v>
      </c>
      <c r="G6" s="1837">
        <v>595</v>
      </c>
    </row>
    <row r="7" spans="1:11" ht="15" customHeight="1" thickBot="1" x14ac:dyDescent="0.25">
      <c r="A7" s="1816" t="s">
        <v>481</v>
      </c>
      <c r="B7" s="1838" t="s">
        <v>1055</v>
      </c>
      <c r="C7" s="1838" t="s">
        <v>1055</v>
      </c>
      <c r="D7" s="1838" t="s">
        <v>1055</v>
      </c>
      <c r="E7" s="1838" t="s">
        <v>1055</v>
      </c>
      <c r="F7" s="1838" t="s">
        <v>1055</v>
      </c>
      <c r="G7" s="1839" t="s">
        <v>1055</v>
      </c>
    </row>
    <row r="8" spans="1:11" ht="15" customHeight="1" x14ac:dyDescent="0.2">
      <c r="A8" s="1840" t="s">
        <v>154</v>
      </c>
      <c r="B8" s="1827">
        <v>36</v>
      </c>
      <c r="C8" s="1827">
        <v>28</v>
      </c>
      <c r="D8" s="1827">
        <v>46</v>
      </c>
      <c r="E8" s="1827">
        <v>74</v>
      </c>
      <c r="F8" s="1828">
        <v>33</v>
      </c>
      <c r="G8" s="1841">
        <v>217</v>
      </c>
      <c r="K8" s="2087"/>
    </row>
    <row r="9" spans="1:11" ht="15" customHeight="1" x14ac:dyDescent="0.2">
      <c r="A9" s="1825" t="s">
        <v>159</v>
      </c>
      <c r="B9" s="1827">
        <v>23</v>
      </c>
      <c r="C9" s="1827">
        <v>13</v>
      </c>
      <c r="D9" s="1827">
        <v>39</v>
      </c>
      <c r="E9" s="1827">
        <v>52</v>
      </c>
      <c r="F9" s="1828">
        <v>16</v>
      </c>
      <c r="G9" s="1842">
        <v>143</v>
      </c>
    </row>
    <row r="10" spans="1:11" ht="15" customHeight="1" x14ac:dyDescent="0.2">
      <c r="A10" s="1825" t="s">
        <v>160</v>
      </c>
      <c r="B10" s="1827">
        <v>16</v>
      </c>
      <c r="C10" s="1827">
        <v>25</v>
      </c>
      <c r="D10" s="1827">
        <v>68</v>
      </c>
      <c r="E10" s="1827">
        <v>193</v>
      </c>
      <c r="F10" s="1828">
        <v>112</v>
      </c>
      <c r="G10" s="1842">
        <v>414</v>
      </c>
    </row>
    <row r="11" spans="1:11" ht="15" customHeight="1" x14ac:dyDescent="0.2">
      <c r="A11" s="1825" t="s">
        <v>163</v>
      </c>
      <c r="B11" s="1827">
        <v>12</v>
      </c>
      <c r="C11" s="1827">
        <v>29</v>
      </c>
      <c r="D11" s="1827">
        <v>59</v>
      </c>
      <c r="E11" s="1827">
        <v>71</v>
      </c>
      <c r="F11" s="1828">
        <v>25</v>
      </c>
      <c r="G11" s="1842">
        <v>196</v>
      </c>
    </row>
    <row r="12" spans="1:11" ht="15" customHeight="1" x14ac:dyDescent="0.2">
      <c r="A12" s="1825" t="s">
        <v>155</v>
      </c>
      <c r="B12" s="1827">
        <v>17</v>
      </c>
      <c r="C12" s="1827">
        <v>23</v>
      </c>
      <c r="D12" s="1827">
        <v>77</v>
      </c>
      <c r="E12" s="1827">
        <v>99</v>
      </c>
      <c r="F12" s="1828">
        <v>59</v>
      </c>
      <c r="G12" s="1842">
        <v>275</v>
      </c>
    </row>
    <row r="13" spans="1:11" ht="15" customHeight="1" x14ac:dyDescent="0.2">
      <c r="A13" s="1843" t="s">
        <v>158</v>
      </c>
      <c r="B13" s="1827">
        <v>24</v>
      </c>
      <c r="C13" s="1827">
        <v>26</v>
      </c>
      <c r="D13" s="1827">
        <v>74</v>
      </c>
      <c r="E13" s="1827">
        <v>132</v>
      </c>
      <c r="F13" s="1828">
        <v>58</v>
      </c>
      <c r="G13" s="1842">
        <v>314</v>
      </c>
    </row>
    <row r="14" spans="1:11" ht="15" customHeight="1" x14ac:dyDescent="0.2">
      <c r="A14" s="1825" t="s">
        <v>156</v>
      </c>
      <c r="B14" s="1827">
        <v>43</v>
      </c>
      <c r="C14" s="1827">
        <v>37</v>
      </c>
      <c r="D14" s="1827">
        <v>37</v>
      </c>
      <c r="E14" s="1827">
        <v>24</v>
      </c>
      <c r="F14" s="1828">
        <v>10</v>
      </c>
      <c r="G14" s="1842">
        <v>151</v>
      </c>
    </row>
    <row r="15" spans="1:11" ht="15" customHeight="1" x14ac:dyDescent="0.2">
      <c r="A15" s="1844" t="s">
        <v>161</v>
      </c>
      <c r="B15" s="1827">
        <v>109</v>
      </c>
      <c r="C15" s="1827">
        <v>61</v>
      </c>
      <c r="D15" s="1827">
        <v>37</v>
      </c>
      <c r="E15" s="1827">
        <v>25</v>
      </c>
      <c r="F15" s="1828">
        <v>9</v>
      </c>
      <c r="G15" s="1842">
        <v>241</v>
      </c>
    </row>
    <row r="16" spans="1:11" ht="15" customHeight="1" x14ac:dyDescent="0.2">
      <c r="A16" s="1825" t="s">
        <v>162</v>
      </c>
      <c r="B16" s="1827">
        <v>59</v>
      </c>
      <c r="C16" s="1827">
        <v>43</v>
      </c>
      <c r="D16" s="1827">
        <v>52</v>
      </c>
      <c r="E16" s="1827">
        <v>57</v>
      </c>
      <c r="F16" s="1828">
        <v>51</v>
      </c>
      <c r="G16" s="1842">
        <v>262</v>
      </c>
    </row>
    <row r="17" spans="1:7" ht="15" customHeight="1" thickBot="1" x14ac:dyDescent="0.25">
      <c r="A17" s="1845" t="s">
        <v>157</v>
      </c>
      <c r="B17" s="1846">
        <v>18</v>
      </c>
      <c r="C17" s="1846">
        <v>24</v>
      </c>
      <c r="D17" s="1846">
        <v>34</v>
      </c>
      <c r="E17" s="1846">
        <v>36</v>
      </c>
      <c r="F17" s="1847">
        <v>13</v>
      </c>
      <c r="G17" s="1848">
        <v>125</v>
      </c>
    </row>
    <row r="18" spans="1:7" ht="15" customHeight="1" thickBot="1" x14ac:dyDescent="0.25">
      <c r="A18" s="1835" t="s">
        <v>145</v>
      </c>
      <c r="B18" s="1849">
        <v>357</v>
      </c>
      <c r="C18" s="1849">
        <v>309</v>
      </c>
      <c r="D18" s="1849">
        <v>523</v>
      </c>
      <c r="E18" s="1849">
        <v>763</v>
      </c>
      <c r="F18" s="1849">
        <v>386</v>
      </c>
      <c r="G18" s="1850">
        <v>2338</v>
      </c>
    </row>
    <row r="19" spans="1:7" ht="15" customHeight="1" thickBot="1" x14ac:dyDescent="0.25">
      <c r="A19" s="1835" t="s">
        <v>306</v>
      </c>
      <c r="B19" s="1838" t="s">
        <v>1055</v>
      </c>
      <c r="C19" s="1838" t="s">
        <v>1055</v>
      </c>
      <c r="D19" s="1838" t="s">
        <v>1055</v>
      </c>
      <c r="E19" s="1838" t="s">
        <v>1055</v>
      </c>
      <c r="F19" s="1838" t="s">
        <v>1055</v>
      </c>
      <c r="G19" s="1839" t="s">
        <v>1055</v>
      </c>
    </row>
    <row r="20" spans="1:7" ht="15" customHeight="1" x14ac:dyDescent="0.2">
      <c r="A20" s="1431" t="s">
        <v>165</v>
      </c>
      <c r="B20" s="1827">
        <v>48</v>
      </c>
      <c r="C20" s="1827">
        <v>53</v>
      </c>
      <c r="D20" s="1827">
        <v>126</v>
      </c>
      <c r="E20" s="1827">
        <v>202</v>
      </c>
      <c r="F20" s="1828">
        <v>60</v>
      </c>
      <c r="G20" s="1841">
        <v>489</v>
      </c>
    </row>
    <row r="21" spans="1:7" ht="15" customHeight="1" x14ac:dyDescent="0.2">
      <c r="A21" s="208" t="s">
        <v>167</v>
      </c>
      <c r="B21" s="1827">
        <v>89</v>
      </c>
      <c r="C21" s="1827">
        <v>94</v>
      </c>
      <c r="D21" s="1827">
        <v>95</v>
      </c>
      <c r="E21" s="1827">
        <v>78</v>
      </c>
      <c r="F21" s="1828">
        <v>42</v>
      </c>
      <c r="G21" s="1842">
        <v>398</v>
      </c>
    </row>
    <row r="22" spans="1:7" ht="15" customHeight="1" x14ac:dyDescent="0.2">
      <c r="A22" s="208" t="s">
        <v>424</v>
      </c>
      <c r="B22" s="1827">
        <v>1</v>
      </c>
      <c r="C22" s="1827">
        <v>3</v>
      </c>
      <c r="D22" s="1827">
        <v>11</v>
      </c>
      <c r="E22" s="1827">
        <v>50</v>
      </c>
      <c r="F22" s="1828">
        <v>8</v>
      </c>
      <c r="G22" s="1842">
        <v>73</v>
      </c>
    </row>
    <row r="23" spans="1:7" ht="15" customHeight="1" x14ac:dyDescent="0.2">
      <c r="A23" s="208" t="s">
        <v>164</v>
      </c>
      <c r="B23" s="1827">
        <v>62</v>
      </c>
      <c r="C23" s="1827">
        <v>77</v>
      </c>
      <c r="D23" s="1827">
        <v>78</v>
      </c>
      <c r="E23" s="1827">
        <v>122</v>
      </c>
      <c r="F23" s="1828">
        <v>47</v>
      </c>
      <c r="G23" s="1842">
        <v>386</v>
      </c>
    </row>
    <row r="24" spans="1:7" ht="15" customHeight="1" x14ac:dyDescent="0.2">
      <c r="A24" s="208" t="s">
        <v>166</v>
      </c>
      <c r="B24" s="1827">
        <v>79</v>
      </c>
      <c r="C24" s="1827">
        <v>53</v>
      </c>
      <c r="D24" s="1827">
        <v>53</v>
      </c>
      <c r="E24" s="1827">
        <v>75</v>
      </c>
      <c r="F24" s="1828">
        <v>25</v>
      </c>
      <c r="G24" s="1842">
        <v>285</v>
      </c>
    </row>
    <row r="25" spans="1:7" ht="15" customHeight="1" thickBot="1" x14ac:dyDescent="0.25">
      <c r="A25" s="1430" t="s">
        <v>93</v>
      </c>
      <c r="B25" s="1846">
        <v>5</v>
      </c>
      <c r="C25" s="1846">
        <v>1</v>
      </c>
      <c r="D25" s="1846">
        <v>1</v>
      </c>
      <c r="E25" s="1846">
        <v>32</v>
      </c>
      <c r="F25" s="1847">
        <v>2</v>
      </c>
      <c r="G25" s="1848">
        <v>41</v>
      </c>
    </row>
    <row r="26" spans="1:7" ht="15" customHeight="1" thickBot="1" x14ac:dyDescent="0.25">
      <c r="A26" s="1575" t="s">
        <v>145</v>
      </c>
      <c r="B26" s="1849">
        <v>284</v>
      </c>
      <c r="C26" s="1849">
        <v>281</v>
      </c>
      <c r="D26" s="1849">
        <v>364</v>
      </c>
      <c r="E26" s="1849">
        <v>559</v>
      </c>
      <c r="F26" s="1849">
        <v>184</v>
      </c>
      <c r="G26" s="1837">
        <v>1672</v>
      </c>
    </row>
    <row r="27" spans="1:7" ht="15" customHeight="1" thickBot="1" x14ac:dyDescent="0.25">
      <c r="A27" s="1835" t="s">
        <v>307</v>
      </c>
      <c r="B27" s="1838" t="s">
        <v>1055</v>
      </c>
      <c r="C27" s="1838" t="s">
        <v>1055</v>
      </c>
      <c r="D27" s="1838" t="s">
        <v>1055</v>
      </c>
      <c r="E27" s="1838" t="s">
        <v>1055</v>
      </c>
      <c r="F27" s="1838" t="s">
        <v>1055</v>
      </c>
      <c r="G27" s="1839" t="s">
        <v>1055</v>
      </c>
    </row>
    <row r="28" spans="1:7" ht="17.100000000000001" customHeight="1" x14ac:dyDescent="0.2">
      <c r="A28" s="1576" t="s">
        <v>459</v>
      </c>
      <c r="B28" s="1821">
        <v>39</v>
      </c>
      <c r="C28" s="1822">
        <v>31</v>
      </c>
      <c r="D28" s="1822">
        <v>41</v>
      </c>
      <c r="E28" s="1822">
        <v>46</v>
      </c>
      <c r="F28" s="1823">
        <v>13</v>
      </c>
      <c r="G28" s="1841">
        <v>170</v>
      </c>
    </row>
    <row r="29" spans="1:7" ht="17.100000000000001" customHeight="1" x14ac:dyDescent="0.2">
      <c r="A29" s="1437" t="s">
        <v>1089</v>
      </c>
      <c r="B29" s="1827" t="s">
        <v>1055</v>
      </c>
      <c r="C29" s="1827" t="s">
        <v>1055</v>
      </c>
      <c r="D29" s="1827" t="s">
        <v>1055</v>
      </c>
      <c r="E29" s="1827" t="s">
        <v>1055</v>
      </c>
      <c r="F29" s="1828" t="s">
        <v>1055</v>
      </c>
      <c r="G29" s="1842" t="s">
        <v>1055</v>
      </c>
    </row>
    <row r="30" spans="1:7" ht="17.100000000000001" customHeight="1" x14ac:dyDescent="0.2">
      <c r="A30" s="208" t="s">
        <v>119</v>
      </c>
      <c r="B30" s="1826" t="s">
        <v>1055</v>
      </c>
      <c r="C30" s="1827" t="s">
        <v>1055</v>
      </c>
      <c r="D30" s="1827" t="s">
        <v>1055</v>
      </c>
      <c r="E30" s="1827" t="s">
        <v>1055</v>
      </c>
      <c r="F30" s="1828" t="s">
        <v>1055</v>
      </c>
      <c r="G30" s="1842" t="s">
        <v>1055</v>
      </c>
    </row>
    <row r="31" spans="1:7" ht="17.100000000000001" customHeight="1" x14ac:dyDescent="0.2">
      <c r="A31" s="1439" t="s">
        <v>1090</v>
      </c>
      <c r="B31" s="1827">
        <v>5</v>
      </c>
      <c r="C31" s="1827">
        <v>8</v>
      </c>
      <c r="D31" s="1827">
        <v>10</v>
      </c>
      <c r="E31" s="1827">
        <v>48</v>
      </c>
      <c r="F31" s="1828">
        <v>20</v>
      </c>
      <c r="G31" s="1842">
        <v>91</v>
      </c>
    </row>
    <row r="32" spans="1:7" ht="17.100000000000001" customHeight="1" x14ac:dyDescent="0.2">
      <c r="A32" s="1439" t="s">
        <v>1091</v>
      </c>
      <c r="B32" s="1827">
        <v>5</v>
      </c>
      <c r="C32" s="1827">
        <v>7</v>
      </c>
      <c r="D32" s="1827">
        <v>6</v>
      </c>
      <c r="E32" s="1827">
        <v>23</v>
      </c>
      <c r="F32" s="1828">
        <v>25</v>
      </c>
      <c r="G32" s="1842">
        <v>66</v>
      </c>
    </row>
    <row r="33" spans="1:7" ht="17.100000000000001" customHeight="1" x14ac:dyDescent="0.2">
      <c r="A33" s="209" t="s">
        <v>1127</v>
      </c>
      <c r="B33" s="1827" t="s">
        <v>1055</v>
      </c>
      <c r="C33" s="1827" t="s">
        <v>1055</v>
      </c>
      <c r="D33" s="1827">
        <v>5</v>
      </c>
      <c r="E33" s="1827">
        <v>9</v>
      </c>
      <c r="F33" s="1828" t="s">
        <v>1055</v>
      </c>
      <c r="G33" s="1842">
        <v>14</v>
      </c>
    </row>
    <row r="34" spans="1:7" ht="17.100000000000001" customHeight="1" x14ac:dyDescent="0.2">
      <c r="A34" s="209" t="s">
        <v>253</v>
      </c>
      <c r="B34" s="1826" t="s">
        <v>1055</v>
      </c>
      <c r="C34" s="1827" t="s">
        <v>1055</v>
      </c>
      <c r="D34" s="1827" t="s">
        <v>1055</v>
      </c>
      <c r="E34" s="1827" t="s">
        <v>1055</v>
      </c>
      <c r="F34" s="1828" t="s">
        <v>1055</v>
      </c>
      <c r="G34" s="1842" t="s">
        <v>1055</v>
      </c>
    </row>
    <row r="35" spans="1:7" ht="17.100000000000001" customHeight="1" x14ac:dyDescent="0.2">
      <c r="A35" s="1439" t="s">
        <v>1093</v>
      </c>
      <c r="B35" s="1827">
        <v>198</v>
      </c>
      <c r="C35" s="1827">
        <v>78</v>
      </c>
      <c r="D35" s="1827">
        <v>59</v>
      </c>
      <c r="E35" s="1827">
        <v>27</v>
      </c>
      <c r="F35" s="1828">
        <v>11</v>
      </c>
      <c r="G35" s="1842">
        <v>373</v>
      </c>
    </row>
    <row r="36" spans="1:7" ht="17.100000000000001" customHeight="1" x14ac:dyDescent="0.2">
      <c r="A36" s="1439" t="s">
        <v>1094</v>
      </c>
      <c r="B36" s="1827">
        <v>5</v>
      </c>
      <c r="C36" s="1827">
        <v>3</v>
      </c>
      <c r="D36" s="1827">
        <v>2</v>
      </c>
      <c r="E36" s="1827">
        <v>14</v>
      </c>
      <c r="F36" s="1828">
        <v>1</v>
      </c>
      <c r="G36" s="1842">
        <v>25</v>
      </c>
    </row>
    <row r="37" spans="1:7" ht="17.100000000000001" customHeight="1" x14ac:dyDescent="0.2">
      <c r="A37" s="1443" t="s">
        <v>120</v>
      </c>
      <c r="B37" s="1826" t="s">
        <v>1055</v>
      </c>
      <c r="C37" s="1456" t="s">
        <v>1055</v>
      </c>
      <c r="D37" s="1456" t="s">
        <v>1055</v>
      </c>
      <c r="E37" s="1456" t="s">
        <v>1055</v>
      </c>
      <c r="F37" s="1523" t="s">
        <v>1055</v>
      </c>
      <c r="G37" s="1842" t="s">
        <v>1055</v>
      </c>
    </row>
    <row r="38" spans="1:7" ht="17.100000000000001" customHeight="1" x14ac:dyDescent="0.2">
      <c r="A38" s="209" t="s">
        <v>1122</v>
      </c>
      <c r="B38" s="1827">
        <v>29</v>
      </c>
      <c r="C38" s="1827">
        <v>25</v>
      </c>
      <c r="D38" s="1827">
        <v>51</v>
      </c>
      <c r="E38" s="1827">
        <v>48</v>
      </c>
      <c r="F38" s="1828">
        <v>25</v>
      </c>
      <c r="G38" s="1842">
        <v>178</v>
      </c>
    </row>
    <row r="39" spans="1:7" ht="17.100000000000001" customHeight="1" x14ac:dyDescent="0.2">
      <c r="A39" s="210" t="s">
        <v>1096</v>
      </c>
      <c r="B39" s="1827">
        <v>39</v>
      </c>
      <c r="C39" s="1827">
        <v>32</v>
      </c>
      <c r="D39" s="1827">
        <v>60</v>
      </c>
      <c r="E39" s="1827">
        <v>33</v>
      </c>
      <c r="F39" s="1828">
        <v>10</v>
      </c>
      <c r="G39" s="1842">
        <v>174</v>
      </c>
    </row>
    <row r="40" spans="1:7" ht="18" customHeight="1" thickBot="1" x14ac:dyDescent="0.25">
      <c r="A40" s="1256" t="s">
        <v>1080</v>
      </c>
      <c r="B40" s="1846">
        <v>67</v>
      </c>
      <c r="C40" s="1846">
        <v>42</v>
      </c>
      <c r="D40" s="1846">
        <v>30</v>
      </c>
      <c r="E40" s="1846">
        <v>6</v>
      </c>
      <c r="F40" s="1847">
        <v>5</v>
      </c>
      <c r="G40" s="1848">
        <v>150</v>
      </c>
    </row>
    <row r="41" spans="1:7" ht="15" customHeight="1" thickBot="1" x14ac:dyDescent="0.25">
      <c r="A41" s="1581" t="s">
        <v>145</v>
      </c>
      <c r="B41" s="1849">
        <v>387</v>
      </c>
      <c r="C41" s="1849">
        <v>226</v>
      </c>
      <c r="D41" s="1849">
        <v>264</v>
      </c>
      <c r="E41" s="1849">
        <v>254</v>
      </c>
      <c r="F41" s="1849">
        <v>110</v>
      </c>
      <c r="G41" s="1837">
        <v>1241</v>
      </c>
    </row>
    <row r="42" spans="1:7" ht="15" customHeight="1" thickBot="1" x14ac:dyDescent="0.25">
      <c r="A42" s="1816" t="s">
        <v>255</v>
      </c>
      <c r="B42" s="1838" t="s">
        <v>1055</v>
      </c>
      <c r="C42" s="1838" t="s">
        <v>1055</v>
      </c>
      <c r="D42" s="1838" t="s">
        <v>1055</v>
      </c>
      <c r="E42" s="1838" t="s">
        <v>1055</v>
      </c>
      <c r="F42" s="1838" t="s">
        <v>1055</v>
      </c>
      <c r="G42" s="1839" t="s">
        <v>1055</v>
      </c>
    </row>
    <row r="43" spans="1:7" ht="15" customHeight="1" x14ac:dyDescent="0.2">
      <c r="A43" s="1840" t="s">
        <v>171</v>
      </c>
      <c r="B43" s="1827">
        <v>76</v>
      </c>
      <c r="C43" s="1827">
        <v>97</v>
      </c>
      <c r="D43" s="1827">
        <v>160</v>
      </c>
      <c r="E43" s="1827">
        <v>117</v>
      </c>
      <c r="F43" s="1828">
        <v>76</v>
      </c>
      <c r="G43" s="1841">
        <v>526</v>
      </c>
    </row>
    <row r="44" spans="1:7" ht="15" customHeight="1" x14ac:dyDescent="0.2">
      <c r="A44" s="1825" t="s">
        <v>173</v>
      </c>
      <c r="B44" s="1827">
        <v>7</v>
      </c>
      <c r="C44" s="1827">
        <v>25</v>
      </c>
      <c r="D44" s="1827">
        <v>70</v>
      </c>
      <c r="E44" s="1827">
        <v>97</v>
      </c>
      <c r="F44" s="1828">
        <v>45</v>
      </c>
      <c r="G44" s="1842">
        <v>244</v>
      </c>
    </row>
    <row r="45" spans="1:7" ht="15" customHeight="1" x14ac:dyDescent="0.2">
      <c r="A45" s="1825" t="s">
        <v>229</v>
      </c>
      <c r="B45" s="1827">
        <v>211</v>
      </c>
      <c r="C45" s="1827">
        <v>168</v>
      </c>
      <c r="D45" s="1827">
        <v>276</v>
      </c>
      <c r="E45" s="1827">
        <v>283</v>
      </c>
      <c r="F45" s="1828">
        <v>86</v>
      </c>
      <c r="G45" s="1842">
        <v>1024</v>
      </c>
    </row>
    <row r="46" spans="1:7" ht="15" customHeight="1" x14ac:dyDescent="0.2">
      <c r="A46" s="1825" t="s">
        <v>176</v>
      </c>
      <c r="B46" s="1827">
        <v>67</v>
      </c>
      <c r="C46" s="1827">
        <v>63</v>
      </c>
      <c r="D46" s="1827">
        <v>139</v>
      </c>
      <c r="E46" s="1827">
        <v>103</v>
      </c>
      <c r="F46" s="1828">
        <v>45</v>
      </c>
      <c r="G46" s="1842">
        <v>417</v>
      </c>
    </row>
    <row r="47" spans="1:7" ht="15" customHeight="1" x14ac:dyDescent="0.2">
      <c r="A47" s="1825" t="s">
        <v>174</v>
      </c>
      <c r="B47" s="1827">
        <v>22</v>
      </c>
      <c r="C47" s="1827">
        <v>25</v>
      </c>
      <c r="D47" s="1827">
        <v>70</v>
      </c>
      <c r="E47" s="1827">
        <v>113</v>
      </c>
      <c r="F47" s="1828">
        <v>56</v>
      </c>
      <c r="G47" s="1842">
        <v>286</v>
      </c>
    </row>
    <row r="48" spans="1:7" ht="15" customHeight="1" x14ac:dyDescent="0.2">
      <c r="A48" s="1825" t="s">
        <v>327</v>
      </c>
      <c r="B48" s="1827">
        <v>34</v>
      </c>
      <c r="C48" s="1827">
        <v>47</v>
      </c>
      <c r="D48" s="1827">
        <v>80</v>
      </c>
      <c r="E48" s="1827">
        <v>135</v>
      </c>
      <c r="F48" s="1828">
        <v>53</v>
      </c>
      <c r="G48" s="1842">
        <v>349</v>
      </c>
    </row>
    <row r="49" spans="1:8" ht="15" customHeight="1" x14ac:dyDescent="0.2">
      <c r="A49" s="1825" t="s">
        <v>170</v>
      </c>
      <c r="B49" s="1827">
        <v>55</v>
      </c>
      <c r="C49" s="1827">
        <v>91</v>
      </c>
      <c r="D49" s="1827">
        <v>218</v>
      </c>
      <c r="E49" s="1827">
        <v>432</v>
      </c>
      <c r="F49" s="1828">
        <v>167</v>
      </c>
      <c r="G49" s="1842">
        <v>963</v>
      </c>
    </row>
    <row r="50" spans="1:8" ht="15" customHeight="1" x14ac:dyDescent="0.2">
      <c r="A50" s="1825" t="s">
        <v>175</v>
      </c>
      <c r="B50" s="1827">
        <v>7</v>
      </c>
      <c r="C50" s="1827">
        <v>16</v>
      </c>
      <c r="D50" s="1827">
        <v>76</v>
      </c>
      <c r="E50" s="1827">
        <v>110</v>
      </c>
      <c r="F50" s="1828">
        <v>76</v>
      </c>
      <c r="G50" s="1842">
        <v>285</v>
      </c>
    </row>
    <row r="51" spans="1:8" ht="15" customHeight="1" x14ac:dyDescent="0.2">
      <c r="A51" s="1825" t="s">
        <v>172</v>
      </c>
      <c r="B51" s="1827">
        <v>31</v>
      </c>
      <c r="C51" s="1827">
        <v>57</v>
      </c>
      <c r="D51" s="1827">
        <v>126</v>
      </c>
      <c r="E51" s="1827">
        <v>196</v>
      </c>
      <c r="F51" s="1828">
        <v>65</v>
      </c>
      <c r="G51" s="1842">
        <v>475</v>
      </c>
    </row>
    <row r="52" spans="1:8" ht="15" customHeight="1" x14ac:dyDescent="0.2">
      <c r="A52" s="1825" t="s">
        <v>180</v>
      </c>
      <c r="B52" s="1827">
        <v>5</v>
      </c>
      <c r="C52" s="1827">
        <v>12</v>
      </c>
      <c r="D52" s="1827">
        <v>50</v>
      </c>
      <c r="E52" s="1827">
        <v>106</v>
      </c>
      <c r="F52" s="1828">
        <v>101</v>
      </c>
      <c r="G52" s="1842">
        <v>274</v>
      </c>
    </row>
    <row r="53" spans="1:8" ht="15" customHeight="1" x14ac:dyDescent="0.2">
      <c r="A53" s="1825" t="s">
        <v>178</v>
      </c>
      <c r="B53" s="1827">
        <v>106</v>
      </c>
      <c r="C53" s="1827">
        <v>164</v>
      </c>
      <c r="D53" s="1827">
        <v>245</v>
      </c>
      <c r="E53" s="1827">
        <v>282</v>
      </c>
      <c r="F53" s="1828">
        <v>100</v>
      </c>
      <c r="G53" s="1842">
        <v>897</v>
      </c>
    </row>
    <row r="54" spans="1:8" ht="15" customHeight="1" x14ac:dyDescent="0.2">
      <c r="A54" s="1825" t="s">
        <v>179</v>
      </c>
      <c r="B54" s="1827">
        <v>15</v>
      </c>
      <c r="C54" s="1827">
        <v>37</v>
      </c>
      <c r="D54" s="1827">
        <v>106</v>
      </c>
      <c r="E54" s="1827">
        <v>126</v>
      </c>
      <c r="F54" s="1828">
        <v>60</v>
      </c>
      <c r="G54" s="1842">
        <v>344</v>
      </c>
    </row>
    <row r="55" spans="1:8" ht="15" customHeight="1" thickBot="1" x14ac:dyDescent="0.25">
      <c r="A55" s="1845" t="s">
        <v>242</v>
      </c>
      <c r="B55" s="1846">
        <v>12</v>
      </c>
      <c r="C55" s="1846">
        <v>17</v>
      </c>
      <c r="D55" s="1846">
        <v>44</v>
      </c>
      <c r="E55" s="1846">
        <v>91</v>
      </c>
      <c r="F55" s="1847">
        <v>70</v>
      </c>
      <c r="G55" s="1848">
        <v>234</v>
      </c>
    </row>
    <row r="56" spans="1:8" ht="15" customHeight="1" thickBot="1" x14ac:dyDescent="0.25">
      <c r="A56" s="1851" t="s">
        <v>145</v>
      </c>
      <c r="B56" s="1849">
        <v>648</v>
      </c>
      <c r="C56" s="1849">
        <v>819</v>
      </c>
      <c r="D56" s="1849">
        <v>1660</v>
      </c>
      <c r="E56" s="1849">
        <v>2191</v>
      </c>
      <c r="F56" s="1849">
        <v>1000</v>
      </c>
      <c r="G56" s="1837">
        <v>6318</v>
      </c>
    </row>
    <row r="57" spans="1:8" ht="15" customHeight="1" thickBot="1" x14ac:dyDescent="0.25">
      <c r="A57" s="1816" t="s">
        <v>115</v>
      </c>
      <c r="B57" s="1838" t="s">
        <v>1055</v>
      </c>
      <c r="C57" s="1838" t="s">
        <v>1055</v>
      </c>
      <c r="D57" s="1838" t="s">
        <v>1055</v>
      </c>
      <c r="E57" s="1838" t="s">
        <v>1055</v>
      </c>
      <c r="F57" s="1838" t="s">
        <v>1055</v>
      </c>
      <c r="G57" s="1839" t="s">
        <v>1055</v>
      </c>
    </row>
    <row r="58" spans="1:8" ht="15" customHeight="1" x14ac:dyDescent="0.2">
      <c r="A58" s="1840" t="s">
        <v>716</v>
      </c>
      <c r="B58" s="1827">
        <v>3</v>
      </c>
      <c r="C58" s="1827">
        <v>3</v>
      </c>
      <c r="D58" s="1827">
        <v>21</v>
      </c>
      <c r="E58" s="1827">
        <v>52</v>
      </c>
      <c r="F58" s="1828">
        <v>31</v>
      </c>
      <c r="G58" s="1841">
        <v>110</v>
      </c>
      <c r="H58" s="1852"/>
    </row>
    <row r="59" spans="1:8" ht="15" customHeight="1" thickBot="1" x14ac:dyDescent="0.25">
      <c r="A59" s="1845" t="s">
        <v>712</v>
      </c>
      <c r="B59" s="1827" t="s">
        <v>1055</v>
      </c>
      <c r="C59" s="1827" t="s">
        <v>1055</v>
      </c>
      <c r="D59" s="1827" t="s">
        <v>1055</v>
      </c>
      <c r="E59" s="1827" t="s">
        <v>1055</v>
      </c>
      <c r="F59" s="1828" t="s">
        <v>1055</v>
      </c>
      <c r="G59" s="1848" t="s">
        <v>1055</v>
      </c>
    </row>
    <row r="60" spans="1:8" ht="15" customHeight="1" thickBot="1" x14ac:dyDescent="0.25">
      <c r="A60" s="1853" t="s">
        <v>145</v>
      </c>
      <c r="B60" s="1854">
        <v>3</v>
      </c>
      <c r="C60" s="1854">
        <v>3</v>
      </c>
      <c r="D60" s="1854">
        <v>21</v>
      </c>
      <c r="E60" s="1854">
        <v>52</v>
      </c>
      <c r="F60" s="1854">
        <v>31</v>
      </c>
      <c r="G60" s="2088">
        <v>110</v>
      </c>
    </row>
    <row r="61" spans="1:8" ht="15" customHeight="1" thickBot="1" x14ac:dyDescent="0.25">
      <c r="A61" s="1855" t="s">
        <v>355</v>
      </c>
      <c r="B61" s="1854">
        <v>1737</v>
      </c>
      <c r="C61" s="1854">
        <v>1777</v>
      </c>
      <c r="D61" s="1854">
        <v>3035</v>
      </c>
      <c r="E61" s="1854">
        <v>3967</v>
      </c>
      <c r="F61" s="1854">
        <v>1758</v>
      </c>
      <c r="G61" s="2088">
        <v>12274</v>
      </c>
    </row>
    <row r="62" spans="1:8" x14ac:dyDescent="0.2">
      <c r="A62" s="2094" t="s">
        <v>442</v>
      </c>
      <c r="B62" s="1856"/>
      <c r="C62" s="1393"/>
      <c r="D62" s="1393"/>
      <c r="E62" s="1393"/>
      <c r="F62" s="1393"/>
      <c r="G62" s="1393"/>
    </row>
    <row r="63" spans="1:8" x14ac:dyDescent="0.2">
      <c r="A63" s="2093" t="s">
        <v>1161</v>
      </c>
      <c r="B63" s="1528"/>
      <c r="C63" s="1393"/>
      <c r="D63" s="1393"/>
      <c r="E63" s="1393"/>
      <c r="F63" s="1393"/>
      <c r="G63" s="1393"/>
    </row>
    <row r="64" spans="1:8" x14ac:dyDescent="0.2">
      <c r="A64" s="2093" t="s">
        <v>1164</v>
      </c>
      <c r="B64" s="1528"/>
      <c r="C64" s="1393"/>
      <c r="D64" s="1393"/>
      <c r="E64" s="1393"/>
      <c r="F64" s="1393"/>
      <c r="G64" s="1393"/>
    </row>
    <row r="65" spans="1:7" x14ac:dyDescent="0.2">
      <c r="A65" s="2093" t="s">
        <v>1165</v>
      </c>
      <c r="B65" s="1528"/>
      <c r="C65" s="1393"/>
      <c r="D65" s="1393"/>
      <c r="E65" s="1393"/>
      <c r="F65" s="1393"/>
      <c r="G65" s="1393"/>
    </row>
    <row r="66" spans="1:7" x14ac:dyDescent="0.2">
      <c r="A66" s="2093" t="s">
        <v>1162</v>
      </c>
      <c r="B66" s="1528"/>
      <c r="C66" s="1393"/>
      <c r="D66" s="1393"/>
      <c r="E66" s="1393"/>
      <c r="F66" s="1393"/>
      <c r="G66" s="1393"/>
    </row>
    <row r="67" spans="1:7" x14ac:dyDescent="0.2">
      <c r="A67" s="2093" t="s">
        <v>1163</v>
      </c>
      <c r="B67" s="1528"/>
      <c r="C67" s="1393"/>
      <c r="D67" s="1393"/>
      <c r="E67" s="1393"/>
      <c r="F67" s="1393"/>
      <c r="G67" s="1393"/>
    </row>
    <row r="68" spans="1:7" x14ac:dyDescent="0.2">
      <c r="A68" s="1528"/>
      <c r="B68" s="1528"/>
      <c r="C68" s="1393"/>
      <c r="D68" s="1393"/>
      <c r="E68" s="1393"/>
      <c r="F68" s="1393"/>
      <c r="G68" s="1393"/>
    </row>
    <row r="69" spans="1:7" x14ac:dyDescent="0.2">
      <c r="A69" s="1528"/>
    </row>
  </sheetData>
  <phoneticPr fontId="55" type="noConversion"/>
  <pageMargins left="0.59055118110236227" right="0.59055118110236227" top="0.78740157480314965" bottom="0.19685039370078741" header="0.51181102362204722" footer="0.51181102362204722"/>
  <pageSetup paperSize="9" scale="71" fitToHeight="0" orientation="portrait" r:id="rId1"/>
  <headerFooter alignWithMargins="0">
    <oddHeader>&amp;C&amp;"Times New Roman,Kalın"&amp;12ÖNLİSANS VE LİSANS ÖĞRENCİLERİNİN BAŞARI DURUMU (2015-2016 EĞİTİM ÖĞRETİM YILI I. DÖNEMİ)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>
    <tabColor rgb="FF00B050"/>
  </sheetPr>
  <dimension ref="A1:E747"/>
  <sheetViews>
    <sheetView zoomScaleNormal="100" zoomScaleSheetLayoutView="90" workbookViewId="0">
      <selection activeCell="B1" sqref="B1:D1"/>
    </sheetView>
  </sheetViews>
  <sheetFormatPr defaultRowHeight="12.75" x14ac:dyDescent="0.2"/>
  <cols>
    <col min="1" max="1" width="33" style="22" customWidth="1"/>
    <col min="2" max="2" width="30.7109375" style="166" customWidth="1"/>
    <col min="3" max="3" width="30.7109375" style="37" customWidth="1"/>
    <col min="4" max="4" width="27.7109375" style="1967" customWidth="1"/>
    <col min="5" max="5" width="9.140625" style="159"/>
    <col min="6" max="16384" width="9.140625" style="1"/>
  </cols>
  <sheetData>
    <row r="1" spans="1:4" s="101" customFormat="1" ht="30" customHeight="1" thickBot="1" x14ac:dyDescent="0.25">
      <c r="A1" s="1593"/>
      <c r="B1" s="2095" t="s">
        <v>943</v>
      </c>
      <c r="C1" s="2096" t="s">
        <v>944</v>
      </c>
      <c r="D1" s="2097" t="s">
        <v>1166</v>
      </c>
    </row>
    <row r="2" spans="1:4" s="101" customFormat="1" ht="17.100000000000001" customHeight="1" thickBot="1" x14ac:dyDescent="0.25">
      <c r="A2" s="1594" t="s">
        <v>481</v>
      </c>
      <c r="B2" s="1595"/>
      <c r="C2" s="1596"/>
      <c r="D2" s="1720"/>
    </row>
    <row r="3" spans="1:4" s="24" customFormat="1" ht="17.100000000000001" customHeight="1" thickBot="1" x14ac:dyDescent="0.25">
      <c r="A3" s="1597" t="s">
        <v>154</v>
      </c>
      <c r="B3" s="1598">
        <v>2</v>
      </c>
      <c r="C3" s="1598">
        <v>3</v>
      </c>
      <c r="D3" s="1966">
        <v>19</v>
      </c>
    </row>
    <row r="4" spans="1:4" s="24" customFormat="1" ht="17.100000000000001" customHeight="1" thickBot="1" x14ac:dyDescent="0.25">
      <c r="A4" s="1599" t="s">
        <v>159</v>
      </c>
      <c r="B4" s="1598">
        <v>6</v>
      </c>
      <c r="C4" s="1598">
        <v>9</v>
      </c>
      <c r="D4" s="1966">
        <v>17</v>
      </c>
    </row>
    <row r="5" spans="1:4" s="24" customFormat="1" ht="17.100000000000001" customHeight="1" thickBot="1" x14ac:dyDescent="0.25">
      <c r="A5" s="1599" t="s">
        <v>160</v>
      </c>
      <c r="B5" s="1598">
        <v>38</v>
      </c>
      <c r="C5" s="1598">
        <v>54</v>
      </c>
      <c r="D5" s="1966">
        <v>70</v>
      </c>
    </row>
    <row r="6" spans="1:4" s="24" customFormat="1" ht="17.100000000000001" customHeight="1" thickBot="1" x14ac:dyDescent="0.25">
      <c r="A6" s="1599" t="s">
        <v>155</v>
      </c>
      <c r="B6" s="1598">
        <v>7</v>
      </c>
      <c r="C6" s="1598">
        <v>10</v>
      </c>
      <c r="D6" s="1966">
        <v>33</v>
      </c>
    </row>
    <row r="7" spans="1:4" s="24" customFormat="1" ht="17.100000000000001" customHeight="1" thickBot="1" x14ac:dyDescent="0.25">
      <c r="A7" s="1599" t="s">
        <v>158</v>
      </c>
      <c r="B7" s="1598">
        <v>12</v>
      </c>
      <c r="C7" s="1598">
        <v>17</v>
      </c>
      <c r="D7" s="1966">
        <v>154</v>
      </c>
    </row>
    <row r="8" spans="1:4" s="24" customFormat="1" ht="17.100000000000001" customHeight="1" thickBot="1" x14ac:dyDescent="0.25">
      <c r="A8" s="1600" t="s">
        <v>162</v>
      </c>
      <c r="B8" s="1598">
        <v>13</v>
      </c>
      <c r="C8" s="1598">
        <v>16</v>
      </c>
      <c r="D8" s="1966">
        <v>45</v>
      </c>
    </row>
    <row r="9" spans="1:4" s="24" customFormat="1" ht="17.100000000000001" customHeight="1" thickBot="1" x14ac:dyDescent="0.25">
      <c r="A9" s="1601" t="s">
        <v>145</v>
      </c>
      <c r="B9" s="1602">
        <f>SUM(B3:B8)</f>
        <v>78</v>
      </c>
      <c r="C9" s="1602">
        <f>SUM(C3:C8)</f>
        <v>109</v>
      </c>
      <c r="D9" s="1966">
        <v>338</v>
      </c>
    </row>
    <row r="10" spans="1:4" s="24" customFormat="1" ht="17.100000000000001" customHeight="1" thickBot="1" x14ac:dyDescent="0.25">
      <c r="A10" s="1594" t="s">
        <v>255</v>
      </c>
      <c r="B10" s="1598"/>
      <c r="C10" s="1598"/>
      <c r="D10" s="1966"/>
    </row>
    <row r="11" spans="1:4" s="24" customFormat="1" ht="17.100000000000001" customHeight="1" thickBot="1" x14ac:dyDescent="0.25">
      <c r="A11" s="1603" t="s">
        <v>171</v>
      </c>
      <c r="B11" s="1598">
        <v>8</v>
      </c>
      <c r="C11" s="1598">
        <v>11</v>
      </c>
      <c r="D11" s="1966">
        <v>50</v>
      </c>
    </row>
    <row r="12" spans="1:4" s="24" customFormat="1" ht="17.100000000000001" customHeight="1" thickBot="1" x14ac:dyDescent="0.25">
      <c r="A12" s="1599" t="s">
        <v>173</v>
      </c>
      <c r="B12" s="1598">
        <v>1</v>
      </c>
      <c r="C12" s="1598">
        <v>1</v>
      </c>
      <c r="D12" s="1966">
        <v>14</v>
      </c>
    </row>
    <row r="13" spans="1:4" s="24" customFormat="1" ht="17.100000000000001" customHeight="1" thickBot="1" x14ac:dyDescent="0.25">
      <c r="A13" s="1599" t="s">
        <v>229</v>
      </c>
      <c r="B13" s="1598">
        <v>8</v>
      </c>
      <c r="C13" s="1598">
        <v>13</v>
      </c>
      <c r="D13" s="1966">
        <v>23</v>
      </c>
    </row>
    <row r="14" spans="1:4" s="24" customFormat="1" ht="17.100000000000001" customHeight="1" thickBot="1" x14ac:dyDescent="0.25">
      <c r="A14" s="1599" t="s">
        <v>176</v>
      </c>
      <c r="B14" s="1598">
        <v>7</v>
      </c>
      <c r="C14" s="1598">
        <v>9</v>
      </c>
      <c r="D14" s="1966">
        <v>40</v>
      </c>
    </row>
    <row r="15" spans="1:4" s="24" customFormat="1" ht="17.100000000000001" customHeight="1" thickBot="1" x14ac:dyDescent="0.25">
      <c r="A15" s="1599" t="s">
        <v>174</v>
      </c>
      <c r="B15" s="1598">
        <v>2</v>
      </c>
      <c r="C15" s="1598">
        <v>2</v>
      </c>
      <c r="D15" s="1966">
        <v>15</v>
      </c>
    </row>
    <row r="16" spans="1:4" s="24" customFormat="1" ht="17.100000000000001" customHeight="1" thickBot="1" x14ac:dyDescent="0.25">
      <c r="A16" s="1599" t="s">
        <v>327</v>
      </c>
      <c r="B16" s="1598">
        <v>10</v>
      </c>
      <c r="C16" s="1598">
        <v>9</v>
      </c>
      <c r="D16" s="1966">
        <v>21</v>
      </c>
    </row>
    <row r="17" spans="1:4" s="24" customFormat="1" ht="17.100000000000001" customHeight="1" thickBot="1" x14ac:dyDescent="0.25">
      <c r="A17" s="1599" t="s">
        <v>170</v>
      </c>
      <c r="B17" s="1598">
        <v>4</v>
      </c>
      <c r="C17" s="1598">
        <v>5</v>
      </c>
      <c r="D17" s="1966">
        <v>2</v>
      </c>
    </row>
    <row r="18" spans="1:4" s="24" customFormat="1" ht="17.100000000000001" customHeight="1" thickBot="1" x14ac:dyDescent="0.25">
      <c r="A18" s="1599" t="s">
        <v>175</v>
      </c>
      <c r="B18" s="1598"/>
      <c r="C18" s="1598"/>
      <c r="D18" s="1966">
        <v>3</v>
      </c>
    </row>
    <row r="19" spans="1:4" s="24" customFormat="1" ht="17.100000000000001" customHeight="1" thickBot="1" x14ac:dyDescent="0.25">
      <c r="A19" s="1599" t="s">
        <v>172</v>
      </c>
      <c r="B19" s="1598">
        <v>10</v>
      </c>
      <c r="C19" s="1598">
        <v>11</v>
      </c>
      <c r="D19" s="1966">
        <v>55</v>
      </c>
    </row>
    <row r="20" spans="1:4" s="24" customFormat="1" ht="17.100000000000001" customHeight="1" thickBot="1" x14ac:dyDescent="0.25">
      <c r="A20" s="1599" t="s">
        <v>180</v>
      </c>
      <c r="B20" s="1598"/>
      <c r="C20" s="1598"/>
      <c r="D20" s="1966">
        <v>1</v>
      </c>
    </row>
    <row r="21" spans="1:4" s="24" customFormat="1" ht="17.100000000000001" customHeight="1" thickBot="1" x14ac:dyDescent="0.25">
      <c r="A21" s="1600" t="s">
        <v>178</v>
      </c>
      <c r="B21" s="1598">
        <v>9</v>
      </c>
      <c r="C21" s="1598">
        <v>7</v>
      </c>
      <c r="D21" s="1966">
        <v>32</v>
      </c>
    </row>
    <row r="22" spans="1:4" s="24" customFormat="1" ht="17.100000000000001" customHeight="1" thickBot="1" x14ac:dyDescent="0.25">
      <c r="A22" s="1600" t="s">
        <v>179</v>
      </c>
      <c r="B22" s="1598">
        <v>3</v>
      </c>
      <c r="C22" s="1598">
        <v>4</v>
      </c>
      <c r="D22" s="1966">
        <v>6</v>
      </c>
    </row>
    <row r="23" spans="1:4" s="24" customFormat="1" ht="17.100000000000001" customHeight="1" thickBot="1" x14ac:dyDescent="0.25">
      <c r="A23" s="1600" t="s">
        <v>111</v>
      </c>
      <c r="B23" s="1598">
        <v>2</v>
      </c>
      <c r="C23" s="1598">
        <v>2</v>
      </c>
      <c r="D23" s="1966">
        <v>2</v>
      </c>
    </row>
    <row r="24" spans="1:4" s="24" customFormat="1" ht="17.100000000000001" customHeight="1" thickBot="1" x14ac:dyDescent="0.25">
      <c r="A24" s="1601" t="s">
        <v>145</v>
      </c>
      <c r="B24" s="1602">
        <f>SUM(B11:B23)</f>
        <v>64</v>
      </c>
      <c r="C24" s="1602">
        <f>SUM(C11:C23)</f>
        <v>74</v>
      </c>
      <c r="D24" s="1966">
        <v>264</v>
      </c>
    </row>
    <row r="25" spans="1:4" s="24" customFormat="1" ht="17.100000000000001" customHeight="1" thickBot="1" x14ac:dyDescent="0.25">
      <c r="A25" s="1594" t="s">
        <v>355</v>
      </c>
      <c r="B25" s="1968">
        <v>142</v>
      </c>
      <c r="C25" s="1969">
        <f>SUM(C24,C9)</f>
        <v>183</v>
      </c>
      <c r="D25" s="1966">
        <v>602</v>
      </c>
    </row>
    <row r="26" spans="1:4" x14ac:dyDescent="0.2">
      <c r="A26" s="14" t="s">
        <v>964</v>
      </c>
      <c r="B26" s="38"/>
    </row>
    <row r="27" spans="1:4" x14ac:dyDescent="0.2">
      <c r="B27" s="167"/>
    </row>
    <row r="28" spans="1:4" x14ac:dyDescent="0.2">
      <c r="A28" s="1"/>
      <c r="B28" s="139"/>
      <c r="C28" s="1"/>
      <c r="D28" s="139"/>
    </row>
    <row r="29" spans="1:4" x14ac:dyDescent="0.2">
      <c r="A29" s="1"/>
      <c r="B29" s="139"/>
      <c r="C29" s="1"/>
      <c r="D29" s="139"/>
    </row>
    <row r="30" spans="1:4" x14ac:dyDescent="0.2">
      <c r="A30" s="1"/>
      <c r="B30" s="139"/>
      <c r="C30" s="1"/>
      <c r="D30" s="139"/>
    </row>
    <row r="31" spans="1:4" x14ac:dyDescent="0.2">
      <c r="A31" s="1"/>
      <c r="B31" s="139"/>
      <c r="C31" s="1"/>
      <c r="D31" s="139"/>
    </row>
    <row r="32" spans="1:4" x14ac:dyDescent="0.2">
      <c r="A32" s="1"/>
      <c r="B32" s="139"/>
      <c r="C32" s="1"/>
      <c r="D32" s="139"/>
    </row>
    <row r="33" spans="1:4" x14ac:dyDescent="0.2">
      <c r="A33" s="1"/>
      <c r="B33" s="139"/>
      <c r="C33" s="1"/>
      <c r="D33" s="139"/>
    </row>
    <row r="34" spans="1:4" x14ac:dyDescent="0.2">
      <c r="A34" s="1"/>
      <c r="B34" s="139"/>
      <c r="C34" s="1"/>
      <c r="D34" s="139"/>
    </row>
    <row r="35" spans="1:4" x14ac:dyDescent="0.2">
      <c r="A35" s="1"/>
      <c r="B35" s="139"/>
      <c r="C35" s="1"/>
      <c r="D35" s="139"/>
    </row>
    <row r="36" spans="1:4" x14ac:dyDescent="0.2">
      <c r="A36" s="1"/>
      <c r="B36" s="139"/>
      <c r="C36" s="1"/>
      <c r="D36" s="139"/>
    </row>
    <row r="37" spans="1:4" x14ac:dyDescent="0.2">
      <c r="A37" s="1"/>
      <c r="B37" s="139"/>
      <c r="C37" s="1"/>
      <c r="D37" s="139"/>
    </row>
    <row r="38" spans="1:4" x14ac:dyDescent="0.2">
      <c r="A38" s="1"/>
      <c r="B38" s="139"/>
      <c r="C38" s="1"/>
      <c r="D38" s="139"/>
    </row>
    <row r="39" spans="1:4" x14ac:dyDescent="0.2">
      <c r="A39" s="1"/>
      <c r="B39" s="139"/>
      <c r="C39" s="1"/>
      <c r="D39" s="139"/>
    </row>
    <row r="40" spans="1:4" x14ac:dyDescent="0.2">
      <c r="A40" s="1"/>
      <c r="B40" s="139"/>
      <c r="C40" s="1"/>
      <c r="D40" s="139"/>
    </row>
    <row r="41" spans="1:4" x14ac:dyDescent="0.2">
      <c r="A41" s="1"/>
      <c r="B41" s="139"/>
      <c r="C41" s="1"/>
      <c r="D41" s="139"/>
    </row>
    <row r="42" spans="1:4" x14ac:dyDescent="0.2">
      <c r="A42" s="1"/>
      <c r="B42" s="139"/>
      <c r="C42" s="1"/>
      <c r="D42" s="139"/>
    </row>
    <row r="43" spans="1:4" x14ac:dyDescent="0.2">
      <c r="A43" s="1"/>
      <c r="B43" s="139"/>
      <c r="C43" s="1"/>
      <c r="D43" s="139"/>
    </row>
    <row r="44" spans="1:4" x14ac:dyDescent="0.2">
      <c r="A44" s="1"/>
      <c r="B44" s="139"/>
      <c r="C44" s="1"/>
      <c r="D44" s="139"/>
    </row>
    <row r="45" spans="1:4" x14ac:dyDescent="0.2">
      <c r="A45" s="1"/>
      <c r="B45" s="139"/>
      <c r="C45" s="1"/>
      <c r="D45" s="139"/>
    </row>
    <row r="46" spans="1:4" x14ac:dyDescent="0.2">
      <c r="A46" s="1"/>
      <c r="B46" s="139"/>
      <c r="C46" s="1"/>
      <c r="D46" s="139"/>
    </row>
    <row r="47" spans="1:4" ht="12.75" customHeight="1" x14ac:dyDescent="0.2">
      <c r="A47" s="1"/>
      <c r="B47" s="139"/>
      <c r="C47" s="1"/>
      <c r="D47" s="139"/>
    </row>
    <row r="48" spans="1:4" x14ac:dyDescent="0.2">
      <c r="A48" s="1"/>
      <c r="B48" s="139"/>
      <c r="C48" s="1"/>
      <c r="D48" s="139"/>
    </row>
    <row r="49" spans="1:4" x14ac:dyDescent="0.2">
      <c r="A49" s="1"/>
      <c r="B49" s="139"/>
      <c r="C49" s="1"/>
      <c r="D49" s="139"/>
    </row>
    <row r="50" spans="1:4" x14ac:dyDescent="0.2">
      <c r="A50" s="1"/>
      <c r="B50" s="139"/>
      <c r="C50" s="1"/>
      <c r="D50" s="139"/>
    </row>
    <row r="51" spans="1:4" x14ac:dyDescent="0.2">
      <c r="A51" s="1"/>
      <c r="B51" s="139"/>
      <c r="C51" s="1"/>
      <c r="D51" s="139"/>
    </row>
    <row r="52" spans="1:4" x14ac:dyDescent="0.2">
      <c r="A52" s="1"/>
      <c r="B52" s="139"/>
      <c r="C52" s="1"/>
      <c r="D52" s="139"/>
    </row>
    <row r="53" spans="1:4" x14ac:dyDescent="0.2">
      <c r="A53" s="1"/>
      <c r="B53" s="139"/>
      <c r="C53" s="1"/>
      <c r="D53" s="139"/>
    </row>
    <row r="54" spans="1:4" x14ac:dyDescent="0.2">
      <c r="A54" s="1"/>
      <c r="B54" s="139"/>
      <c r="C54" s="1"/>
      <c r="D54" s="139"/>
    </row>
    <row r="55" spans="1:4" x14ac:dyDescent="0.2">
      <c r="A55" s="1"/>
      <c r="B55" s="139"/>
      <c r="C55" s="1"/>
      <c r="D55" s="139"/>
    </row>
    <row r="56" spans="1:4" x14ac:dyDescent="0.2">
      <c r="A56" s="1"/>
      <c r="B56" s="139"/>
      <c r="C56" s="1"/>
      <c r="D56" s="139"/>
    </row>
    <row r="57" spans="1:4" x14ac:dyDescent="0.2">
      <c r="A57" s="1"/>
      <c r="B57" s="139"/>
      <c r="C57" s="1"/>
      <c r="D57" s="139"/>
    </row>
    <row r="58" spans="1:4" x14ac:dyDescent="0.2">
      <c r="A58" s="1"/>
      <c r="B58" s="139"/>
      <c r="C58" s="1"/>
      <c r="D58" s="139"/>
    </row>
    <row r="59" spans="1:4" x14ac:dyDescent="0.2">
      <c r="A59" s="1"/>
      <c r="B59" s="139"/>
      <c r="C59" s="1"/>
      <c r="D59" s="139"/>
    </row>
    <row r="60" spans="1:4" x14ac:dyDescent="0.2">
      <c r="A60" s="1"/>
      <c r="B60" s="139"/>
      <c r="C60" s="1"/>
      <c r="D60" s="139"/>
    </row>
    <row r="61" spans="1:4" x14ac:dyDescent="0.2">
      <c r="A61" s="1"/>
      <c r="B61" s="139"/>
      <c r="C61" s="1"/>
      <c r="D61" s="139"/>
    </row>
    <row r="62" spans="1:4" x14ac:dyDescent="0.2">
      <c r="A62" s="1"/>
      <c r="B62" s="139"/>
      <c r="C62" s="1"/>
      <c r="D62" s="139"/>
    </row>
    <row r="63" spans="1:4" x14ac:dyDescent="0.2">
      <c r="A63" s="1"/>
      <c r="B63" s="139"/>
      <c r="C63" s="1"/>
      <c r="D63" s="139"/>
    </row>
    <row r="64" spans="1:4" x14ac:dyDescent="0.2">
      <c r="A64" s="1"/>
      <c r="B64" s="139"/>
      <c r="C64" s="1"/>
      <c r="D64" s="139"/>
    </row>
    <row r="65" spans="1:4" x14ac:dyDescent="0.2">
      <c r="A65" s="1"/>
      <c r="B65" s="139"/>
      <c r="C65" s="1"/>
      <c r="D65" s="139"/>
    </row>
    <row r="66" spans="1:4" x14ac:dyDescent="0.2">
      <c r="A66" s="1"/>
      <c r="B66" s="139"/>
      <c r="C66" s="1"/>
      <c r="D66" s="139"/>
    </row>
    <row r="67" spans="1:4" x14ac:dyDescent="0.2">
      <c r="A67" s="1"/>
      <c r="B67" s="139"/>
      <c r="C67" s="1"/>
      <c r="D67" s="139"/>
    </row>
    <row r="68" spans="1:4" x14ac:dyDescent="0.2">
      <c r="A68" s="1"/>
      <c r="B68" s="139"/>
      <c r="C68" s="1"/>
      <c r="D68" s="139"/>
    </row>
    <row r="69" spans="1:4" x14ac:dyDescent="0.2">
      <c r="A69" s="1"/>
      <c r="B69" s="139"/>
      <c r="C69" s="1"/>
      <c r="D69" s="139"/>
    </row>
    <row r="70" spans="1:4" x14ac:dyDescent="0.2">
      <c r="A70" s="1"/>
      <c r="B70" s="139"/>
      <c r="C70" s="1"/>
      <c r="D70" s="139"/>
    </row>
    <row r="71" spans="1:4" x14ac:dyDescent="0.2">
      <c r="A71" s="1"/>
      <c r="B71" s="139"/>
      <c r="C71" s="1"/>
      <c r="D71" s="139"/>
    </row>
    <row r="72" spans="1:4" x14ac:dyDescent="0.2">
      <c r="A72" s="1"/>
      <c r="B72" s="139"/>
      <c r="C72" s="1"/>
      <c r="D72" s="139"/>
    </row>
    <row r="73" spans="1:4" x14ac:dyDescent="0.2">
      <c r="A73" s="1"/>
      <c r="B73" s="139"/>
      <c r="C73" s="1"/>
      <c r="D73" s="139"/>
    </row>
    <row r="74" spans="1:4" x14ac:dyDescent="0.2">
      <c r="A74" s="1"/>
      <c r="B74" s="139"/>
      <c r="C74" s="1"/>
      <c r="D74" s="139"/>
    </row>
    <row r="75" spans="1:4" x14ac:dyDescent="0.2">
      <c r="A75" s="1"/>
      <c r="B75" s="139"/>
      <c r="C75" s="1"/>
      <c r="D75" s="139"/>
    </row>
    <row r="76" spans="1:4" x14ac:dyDescent="0.2">
      <c r="A76" s="1"/>
      <c r="B76" s="139"/>
      <c r="C76" s="1"/>
      <c r="D76" s="139"/>
    </row>
    <row r="77" spans="1:4" x14ac:dyDescent="0.2">
      <c r="A77" s="1"/>
      <c r="B77" s="139"/>
      <c r="C77" s="1"/>
      <c r="D77" s="139"/>
    </row>
    <row r="78" spans="1:4" x14ac:dyDescent="0.2">
      <c r="A78" s="1"/>
      <c r="B78" s="139"/>
      <c r="C78" s="1"/>
      <c r="D78" s="139"/>
    </row>
    <row r="79" spans="1:4" x14ac:dyDescent="0.2">
      <c r="A79" s="1"/>
      <c r="B79" s="139"/>
      <c r="C79" s="1"/>
      <c r="D79" s="139"/>
    </row>
    <row r="80" spans="1:4" x14ac:dyDescent="0.2">
      <c r="A80" s="1"/>
      <c r="B80" s="139"/>
      <c r="C80" s="1"/>
      <c r="D80" s="139"/>
    </row>
    <row r="81" spans="1:4" x14ac:dyDescent="0.2">
      <c r="A81" s="1"/>
      <c r="B81" s="139"/>
      <c r="C81" s="1"/>
      <c r="D81" s="139"/>
    </row>
    <row r="82" spans="1:4" x14ac:dyDescent="0.2">
      <c r="A82" s="1"/>
      <c r="B82" s="139"/>
      <c r="C82" s="1"/>
      <c r="D82" s="139"/>
    </row>
    <row r="83" spans="1:4" x14ac:dyDescent="0.2">
      <c r="A83" s="1"/>
      <c r="B83" s="139"/>
      <c r="C83" s="1"/>
      <c r="D83" s="139"/>
    </row>
    <row r="84" spans="1:4" x14ac:dyDescent="0.2">
      <c r="A84" s="1"/>
      <c r="B84" s="139"/>
      <c r="C84" s="1"/>
      <c r="D84" s="139"/>
    </row>
    <row r="85" spans="1:4" x14ac:dyDescent="0.2">
      <c r="B85" s="167"/>
    </row>
    <row r="86" spans="1:4" x14ac:dyDescent="0.2">
      <c r="A86" s="97"/>
      <c r="B86" s="97"/>
    </row>
    <row r="87" spans="1:4" x14ac:dyDescent="0.2">
      <c r="B87" s="167"/>
    </row>
    <row r="88" spans="1:4" x14ac:dyDescent="0.2">
      <c r="B88" s="167"/>
    </row>
    <row r="89" spans="1:4" x14ac:dyDescent="0.2">
      <c r="B89" s="167"/>
    </row>
    <row r="90" spans="1:4" x14ac:dyDescent="0.2">
      <c r="B90" s="167"/>
    </row>
    <row r="91" spans="1:4" x14ac:dyDescent="0.2">
      <c r="B91" s="167"/>
    </row>
    <row r="92" spans="1:4" x14ac:dyDescent="0.2">
      <c r="B92" s="167"/>
    </row>
    <row r="93" spans="1:4" x14ac:dyDescent="0.2">
      <c r="B93" s="167"/>
    </row>
    <row r="94" spans="1:4" x14ac:dyDescent="0.2">
      <c r="B94" s="167"/>
    </row>
    <row r="95" spans="1:4" x14ac:dyDescent="0.2">
      <c r="B95" s="167"/>
    </row>
    <row r="96" spans="1:4" x14ac:dyDescent="0.2">
      <c r="B96" s="167"/>
    </row>
    <row r="97" spans="2:2" x14ac:dyDescent="0.2">
      <c r="B97" s="167"/>
    </row>
    <row r="98" spans="2:2" x14ac:dyDescent="0.2">
      <c r="B98" s="167"/>
    </row>
    <row r="99" spans="2:2" x14ac:dyDescent="0.2">
      <c r="B99" s="167"/>
    </row>
    <row r="100" spans="2:2" x14ac:dyDescent="0.2">
      <c r="B100" s="167"/>
    </row>
    <row r="101" spans="2:2" x14ac:dyDescent="0.2">
      <c r="B101" s="167"/>
    </row>
    <row r="102" spans="2:2" x14ac:dyDescent="0.2">
      <c r="B102" s="167"/>
    </row>
    <row r="103" spans="2:2" x14ac:dyDescent="0.2">
      <c r="B103" s="167"/>
    </row>
    <row r="104" spans="2:2" x14ac:dyDescent="0.2">
      <c r="B104" s="167"/>
    </row>
    <row r="105" spans="2:2" x14ac:dyDescent="0.2">
      <c r="B105" s="167"/>
    </row>
    <row r="106" spans="2:2" x14ac:dyDescent="0.2">
      <c r="B106" s="167"/>
    </row>
    <row r="107" spans="2:2" x14ac:dyDescent="0.2">
      <c r="B107" s="167"/>
    </row>
    <row r="108" spans="2:2" x14ac:dyDescent="0.2">
      <c r="B108" s="167"/>
    </row>
    <row r="109" spans="2:2" x14ac:dyDescent="0.2">
      <c r="B109" s="167"/>
    </row>
    <row r="110" spans="2:2" x14ac:dyDescent="0.2">
      <c r="B110" s="167"/>
    </row>
    <row r="111" spans="2:2" x14ac:dyDescent="0.2">
      <c r="B111" s="167"/>
    </row>
    <row r="112" spans="2:2" x14ac:dyDescent="0.2">
      <c r="B112" s="167"/>
    </row>
    <row r="113" spans="2:2" x14ac:dyDescent="0.2">
      <c r="B113" s="167"/>
    </row>
    <row r="114" spans="2:2" x14ac:dyDescent="0.2">
      <c r="B114" s="167"/>
    </row>
    <row r="115" spans="2:2" x14ac:dyDescent="0.2">
      <c r="B115" s="167"/>
    </row>
    <row r="116" spans="2:2" x14ac:dyDescent="0.2">
      <c r="B116" s="167"/>
    </row>
    <row r="117" spans="2:2" x14ac:dyDescent="0.2">
      <c r="B117" s="167"/>
    </row>
    <row r="118" spans="2:2" x14ac:dyDescent="0.2">
      <c r="B118" s="167"/>
    </row>
    <row r="119" spans="2:2" x14ac:dyDescent="0.2">
      <c r="B119" s="167"/>
    </row>
    <row r="120" spans="2:2" x14ac:dyDescent="0.2">
      <c r="B120" s="167"/>
    </row>
    <row r="121" spans="2:2" x14ac:dyDescent="0.2">
      <c r="B121" s="167"/>
    </row>
    <row r="122" spans="2:2" x14ac:dyDescent="0.2">
      <c r="B122" s="167"/>
    </row>
    <row r="123" spans="2:2" x14ac:dyDescent="0.2">
      <c r="B123" s="167"/>
    </row>
    <row r="124" spans="2:2" x14ac:dyDescent="0.2">
      <c r="B124" s="167"/>
    </row>
    <row r="125" spans="2:2" x14ac:dyDescent="0.2">
      <c r="B125" s="167"/>
    </row>
    <row r="126" spans="2:2" x14ac:dyDescent="0.2">
      <c r="B126" s="167"/>
    </row>
    <row r="127" spans="2:2" x14ac:dyDescent="0.2">
      <c r="B127" s="167"/>
    </row>
    <row r="128" spans="2:2" x14ac:dyDescent="0.2">
      <c r="B128" s="167"/>
    </row>
    <row r="129" spans="2:2" x14ac:dyDescent="0.2">
      <c r="B129" s="167"/>
    </row>
    <row r="130" spans="2:2" x14ac:dyDescent="0.2">
      <c r="B130" s="167"/>
    </row>
    <row r="131" spans="2:2" x14ac:dyDescent="0.2">
      <c r="B131" s="167"/>
    </row>
    <row r="132" spans="2:2" x14ac:dyDescent="0.2">
      <c r="B132" s="167"/>
    </row>
    <row r="133" spans="2:2" x14ac:dyDescent="0.2">
      <c r="B133" s="167"/>
    </row>
    <row r="134" spans="2:2" x14ac:dyDescent="0.2">
      <c r="B134" s="167"/>
    </row>
    <row r="135" spans="2:2" x14ac:dyDescent="0.2">
      <c r="B135" s="167"/>
    </row>
    <row r="136" spans="2:2" x14ac:dyDescent="0.2">
      <c r="B136" s="167"/>
    </row>
    <row r="137" spans="2:2" x14ac:dyDescent="0.2">
      <c r="B137" s="167"/>
    </row>
    <row r="138" spans="2:2" x14ac:dyDescent="0.2">
      <c r="B138" s="167"/>
    </row>
    <row r="139" spans="2:2" x14ac:dyDescent="0.2">
      <c r="B139" s="167"/>
    </row>
    <row r="140" spans="2:2" x14ac:dyDescent="0.2">
      <c r="B140" s="167"/>
    </row>
    <row r="141" spans="2:2" x14ac:dyDescent="0.2">
      <c r="B141" s="167"/>
    </row>
    <row r="142" spans="2:2" x14ac:dyDescent="0.2">
      <c r="B142" s="167"/>
    </row>
    <row r="143" spans="2:2" x14ac:dyDescent="0.2">
      <c r="B143" s="167"/>
    </row>
    <row r="144" spans="2:2" x14ac:dyDescent="0.2">
      <c r="B144" s="167"/>
    </row>
    <row r="145" spans="2:2" x14ac:dyDescent="0.2">
      <c r="B145" s="167"/>
    </row>
    <row r="146" spans="2:2" x14ac:dyDescent="0.2">
      <c r="B146" s="167"/>
    </row>
    <row r="147" spans="2:2" x14ac:dyDescent="0.2">
      <c r="B147" s="167"/>
    </row>
    <row r="148" spans="2:2" x14ac:dyDescent="0.2">
      <c r="B148" s="167"/>
    </row>
    <row r="149" spans="2:2" x14ac:dyDescent="0.2">
      <c r="B149" s="167"/>
    </row>
    <row r="150" spans="2:2" x14ac:dyDescent="0.2">
      <c r="B150" s="167"/>
    </row>
    <row r="151" spans="2:2" x14ac:dyDescent="0.2">
      <c r="B151" s="167"/>
    </row>
    <row r="152" spans="2:2" x14ac:dyDescent="0.2">
      <c r="B152" s="167"/>
    </row>
    <row r="153" spans="2:2" x14ac:dyDescent="0.2">
      <c r="B153" s="167"/>
    </row>
    <row r="154" spans="2:2" x14ac:dyDescent="0.2">
      <c r="B154" s="167"/>
    </row>
    <row r="155" spans="2:2" x14ac:dyDescent="0.2">
      <c r="B155" s="167"/>
    </row>
    <row r="156" spans="2:2" x14ac:dyDescent="0.2">
      <c r="B156" s="167"/>
    </row>
    <row r="157" spans="2:2" x14ac:dyDescent="0.2">
      <c r="B157" s="167"/>
    </row>
    <row r="158" spans="2:2" x14ac:dyDescent="0.2">
      <c r="B158" s="167"/>
    </row>
    <row r="159" spans="2:2" x14ac:dyDescent="0.2">
      <c r="B159" s="167"/>
    </row>
    <row r="160" spans="2:2" x14ac:dyDescent="0.2">
      <c r="B160" s="167"/>
    </row>
    <row r="161" spans="2:2" x14ac:dyDescent="0.2">
      <c r="B161" s="167"/>
    </row>
    <row r="162" spans="2:2" x14ac:dyDescent="0.2">
      <c r="B162" s="167"/>
    </row>
    <row r="163" spans="2:2" x14ac:dyDescent="0.2">
      <c r="B163" s="167"/>
    </row>
    <row r="164" spans="2:2" x14ac:dyDescent="0.2">
      <c r="B164" s="167"/>
    </row>
    <row r="165" spans="2:2" x14ac:dyDescent="0.2">
      <c r="B165" s="167"/>
    </row>
    <row r="166" spans="2:2" x14ac:dyDescent="0.2">
      <c r="B166" s="167"/>
    </row>
    <row r="167" spans="2:2" x14ac:dyDescent="0.2">
      <c r="B167" s="167"/>
    </row>
    <row r="168" spans="2:2" x14ac:dyDescent="0.2">
      <c r="B168" s="167"/>
    </row>
    <row r="169" spans="2:2" x14ac:dyDescent="0.2">
      <c r="B169" s="167"/>
    </row>
    <row r="170" spans="2:2" x14ac:dyDescent="0.2">
      <c r="B170" s="167"/>
    </row>
    <row r="171" spans="2:2" x14ac:dyDescent="0.2">
      <c r="B171" s="167"/>
    </row>
    <row r="172" spans="2:2" x14ac:dyDescent="0.2">
      <c r="B172" s="167"/>
    </row>
    <row r="173" spans="2:2" x14ac:dyDescent="0.2">
      <c r="B173" s="167"/>
    </row>
    <row r="174" spans="2:2" x14ac:dyDescent="0.2">
      <c r="B174" s="167"/>
    </row>
    <row r="175" spans="2:2" x14ac:dyDescent="0.2">
      <c r="B175" s="167"/>
    </row>
    <row r="176" spans="2:2" x14ac:dyDescent="0.2">
      <c r="B176" s="167"/>
    </row>
    <row r="177" spans="2:2" x14ac:dyDescent="0.2">
      <c r="B177" s="167"/>
    </row>
    <row r="178" spans="2:2" x14ac:dyDescent="0.2">
      <c r="B178" s="167"/>
    </row>
    <row r="179" spans="2:2" x14ac:dyDescent="0.2">
      <c r="B179" s="167"/>
    </row>
    <row r="180" spans="2:2" x14ac:dyDescent="0.2">
      <c r="B180" s="167"/>
    </row>
    <row r="181" spans="2:2" x14ac:dyDescent="0.2">
      <c r="B181" s="167"/>
    </row>
    <row r="182" spans="2:2" x14ac:dyDescent="0.2">
      <c r="B182" s="167"/>
    </row>
    <row r="183" spans="2:2" x14ac:dyDescent="0.2">
      <c r="B183" s="167"/>
    </row>
    <row r="184" spans="2:2" x14ac:dyDescent="0.2">
      <c r="B184" s="167"/>
    </row>
    <row r="185" spans="2:2" x14ac:dyDescent="0.2">
      <c r="B185" s="167"/>
    </row>
    <row r="186" spans="2:2" x14ac:dyDescent="0.2">
      <c r="B186" s="167"/>
    </row>
    <row r="187" spans="2:2" x14ac:dyDescent="0.2">
      <c r="B187" s="167"/>
    </row>
    <row r="188" spans="2:2" x14ac:dyDescent="0.2">
      <c r="B188" s="167"/>
    </row>
    <row r="189" spans="2:2" x14ac:dyDescent="0.2">
      <c r="B189" s="167"/>
    </row>
    <row r="190" spans="2:2" x14ac:dyDescent="0.2">
      <c r="B190" s="167"/>
    </row>
    <row r="191" spans="2:2" x14ac:dyDescent="0.2">
      <c r="B191" s="167"/>
    </row>
    <row r="192" spans="2:2" x14ac:dyDescent="0.2">
      <c r="B192" s="167"/>
    </row>
    <row r="193" spans="2:2" x14ac:dyDescent="0.2">
      <c r="B193" s="167"/>
    </row>
    <row r="194" spans="2:2" x14ac:dyDescent="0.2">
      <c r="B194" s="167"/>
    </row>
    <row r="195" spans="2:2" x14ac:dyDescent="0.2">
      <c r="B195" s="167"/>
    </row>
    <row r="196" spans="2:2" x14ac:dyDescent="0.2">
      <c r="B196" s="167"/>
    </row>
    <row r="197" spans="2:2" x14ac:dyDescent="0.2">
      <c r="B197" s="167"/>
    </row>
    <row r="198" spans="2:2" x14ac:dyDescent="0.2">
      <c r="B198" s="167"/>
    </row>
    <row r="199" spans="2:2" x14ac:dyDescent="0.2">
      <c r="B199" s="167"/>
    </row>
    <row r="200" spans="2:2" x14ac:dyDescent="0.2">
      <c r="B200" s="167"/>
    </row>
    <row r="201" spans="2:2" x14ac:dyDescent="0.2">
      <c r="B201" s="167"/>
    </row>
    <row r="202" spans="2:2" x14ac:dyDescent="0.2">
      <c r="B202" s="167"/>
    </row>
    <row r="203" spans="2:2" x14ac:dyDescent="0.2">
      <c r="B203" s="167"/>
    </row>
    <row r="204" spans="2:2" x14ac:dyDescent="0.2">
      <c r="B204" s="167"/>
    </row>
    <row r="205" spans="2:2" x14ac:dyDescent="0.2">
      <c r="B205" s="167"/>
    </row>
    <row r="206" spans="2:2" x14ac:dyDescent="0.2">
      <c r="B206" s="167"/>
    </row>
    <row r="207" spans="2:2" x14ac:dyDescent="0.2">
      <c r="B207" s="167"/>
    </row>
    <row r="208" spans="2:2" x14ac:dyDescent="0.2">
      <c r="B208" s="167"/>
    </row>
    <row r="209" spans="2:2" x14ac:dyDescent="0.2">
      <c r="B209" s="167"/>
    </row>
    <row r="210" spans="2:2" x14ac:dyDescent="0.2">
      <c r="B210" s="167"/>
    </row>
    <row r="211" spans="2:2" x14ac:dyDescent="0.2">
      <c r="B211" s="167"/>
    </row>
    <row r="212" spans="2:2" x14ac:dyDescent="0.2">
      <c r="B212" s="167"/>
    </row>
    <row r="213" spans="2:2" x14ac:dyDescent="0.2">
      <c r="B213" s="167"/>
    </row>
    <row r="214" spans="2:2" x14ac:dyDescent="0.2">
      <c r="B214" s="167"/>
    </row>
    <row r="215" spans="2:2" x14ac:dyDescent="0.2">
      <c r="B215" s="167"/>
    </row>
    <row r="216" spans="2:2" x14ac:dyDescent="0.2">
      <c r="B216" s="167"/>
    </row>
    <row r="217" spans="2:2" x14ac:dyDescent="0.2">
      <c r="B217" s="167"/>
    </row>
    <row r="218" spans="2:2" x14ac:dyDescent="0.2">
      <c r="B218" s="167"/>
    </row>
    <row r="219" spans="2:2" x14ac:dyDescent="0.2">
      <c r="B219" s="167"/>
    </row>
    <row r="220" spans="2:2" x14ac:dyDescent="0.2">
      <c r="B220" s="167"/>
    </row>
    <row r="221" spans="2:2" x14ac:dyDescent="0.2">
      <c r="B221" s="167"/>
    </row>
    <row r="222" spans="2:2" x14ac:dyDescent="0.2">
      <c r="B222" s="167"/>
    </row>
    <row r="223" spans="2:2" x14ac:dyDescent="0.2">
      <c r="B223" s="167"/>
    </row>
    <row r="224" spans="2:2" x14ac:dyDescent="0.2">
      <c r="B224" s="167"/>
    </row>
    <row r="225" spans="2:2" x14ac:dyDescent="0.2">
      <c r="B225" s="167"/>
    </row>
    <row r="226" spans="2:2" x14ac:dyDescent="0.2">
      <c r="B226" s="167"/>
    </row>
    <row r="227" spans="2:2" x14ac:dyDescent="0.2">
      <c r="B227" s="167"/>
    </row>
    <row r="228" spans="2:2" x14ac:dyDescent="0.2">
      <c r="B228" s="167"/>
    </row>
    <row r="229" spans="2:2" x14ac:dyDescent="0.2">
      <c r="B229" s="167"/>
    </row>
    <row r="230" spans="2:2" x14ac:dyDescent="0.2">
      <c r="B230" s="167"/>
    </row>
    <row r="231" spans="2:2" x14ac:dyDescent="0.2">
      <c r="B231" s="167"/>
    </row>
    <row r="232" spans="2:2" x14ac:dyDescent="0.2">
      <c r="B232" s="167"/>
    </row>
    <row r="233" spans="2:2" x14ac:dyDescent="0.2">
      <c r="B233" s="167"/>
    </row>
    <row r="234" spans="2:2" x14ac:dyDescent="0.2">
      <c r="B234" s="167"/>
    </row>
    <row r="235" spans="2:2" x14ac:dyDescent="0.2">
      <c r="B235" s="167"/>
    </row>
    <row r="236" spans="2:2" x14ac:dyDescent="0.2">
      <c r="B236" s="167"/>
    </row>
    <row r="237" spans="2:2" x14ac:dyDescent="0.2">
      <c r="B237" s="167"/>
    </row>
    <row r="238" spans="2:2" x14ac:dyDescent="0.2">
      <c r="B238" s="167"/>
    </row>
    <row r="239" spans="2:2" x14ac:dyDescent="0.2">
      <c r="B239" s="167"/>
    </row>
    <row r="240" spans="2:2" x14ac:dyDescent="0.2">
      <c r="B240" s="167"/>
    </row>
    <row r="241" spans="2:2" x14ac:dyDescent="0.2">
      <c r="B241" s="167"/>
    </row>
    <row r="242" spans="2:2" x14ac:dyDescent="0.2">
      <c r="B242" s="167"/>
    </row>
    <row r="243" spans="2:2" x14ac:dyDescent="0.2">
      <c r="B243" s="167"/>
    </row>
    <row r="244" spans="2:2" x14ac:dyDescent="0.2">
      <c r="B244" s="167"/>
    </row>
    <row r="245" spans="2:2" x14ac:dyDescent="0.2">
      <c r="B245" s="167"/>
    </row>
    <row r="246" spans="2:2" x14ac:dyDescent="0.2">
      <c r="B246" s="167"/>
    </row>
    <row r="247" spans="2:2" x14ac:dyDescent="0.2">
      <c r="B247" s="167"/>
    </row>
    <row r="248" spans="2:2" x14ac:dyDescent="0.2">
      <c r="B248" s="167"/>
    </row>
    <row r="249" spans="2:2" x14ac:dyDescent="0.2">
      <c r="B249" s="167"/>
    </row>
    <row r="250" spans="2:2" x14ac:dyDescent="0.2">
      <c r="B250" s="167"/>
    </row>
    <row r="251" spans="2:2" x14ac:dyDescent="0.2">
      <c r="B251" s="167"/>
    </row>
    <row r="252" spans="2:2" x14ac:dyDescent="0.2">
      <c r="B252" s="167"/>
    </row>
    <row r="253" spans="2:2" x14ac:dyDescent="0.2">
      <c r="B253" s="167"/>
    </row>
    <row r="254" spans="2:2" x14ac:dyDescent="0.2">
      <c r="B254" s="167"/>
    </row>
    <row r="255" spans="2:2" x14ac:dyDescent="0.2">
      <c r="B255" s="167"/>
    </row>
    <row r="256" spans="2:2" x14ac:dyDescent="0.2">
      <c r="B256" s="167"/>
    </row>
    <row r="257" spans="2:2" x14ac:dyDescent="0.2">
      <c r="B257" s="167"/>
    </row>
    <row r="258" spans="2:2" x14ac:dyDescent="0.2">
      <c r="B258" s="167"/>
    </row>
    <row r="259" spans="2:2" x14ac:dyDescent="0.2">
      <c r="B259" s="167"/>
    </row>
    <row r="260" spans="2:2" x14ac:dyDescent="0.2">
      <c r="B260" s="167"/>
    </row>
    <row r="261" spans="2:2" x14ac:dyDescent="0.2">
      <c r="B261" s="167"/>
    </row>
    <row r="262" spans="2:2" x14ac:dyDescent="0.2">
      <c r="B262" s="167"/>
    </row>
    <row r="263" spans="2:2" x14ac:dyDescent="0.2">
      <c r="B263" s="167"/>
    </row>
    <row r="264" spans="2:2" x14ac:dyDescent="0.2">
      <c r="B264" s="167"/>
    </row>
    <row r="265" spans="2:2" x14ac:dyDescent="0.2">
      <c r="B265" s="167"/>
    </row>
    <row r="266" spans="2:2" x14ac:dyDescent="0.2">
      <c r="B266" s="167"/>
    </row>
    <row r="267" spans="2:2" x14ac:dyDescent="0.2">
      <c r="B267" s="167"/>
    </row>
    <row r="268" spans="2:2" x14ac:dyDescent="0.2">
      <c r="B268" s="167"/>
    </row>
    <row r="269" spans="2:2" x14ac:dyDescent="0.2">
      <c r="B269" s="167"/>
    </row>
    <row r="270" spans="2:2" x14ac:dyDescent="0.2">
      <c r="B270" s="167"/>
    </row>
    <row r="271" spans="2:2" x14ac:dyDescent="0.2">
      <c r="B271" s="167"/>
    </row>
    <row r="272" spans="2:2" x14ac:dyDescent="0.2">
      <c r="B272" s="167"/>
    </row>
    <row r="273" spans="2:2" x14ac:dyDescent="0.2">
      <c r="B273" s="167"/>
    </row>
    <row r="274" spans="2:2" x14ac:dyDescent="0.2">
      <c r="B274" s="167"/>
    </row>
    <row r="275" spans="2:2" x14ac:dyDescent="0.2">
      <c r="B275" s="167"/>
    </row>
    <row r="276" spans="2:2" x14ac:dyDescent="0.2">
      <c r="B276" s="167"/>
    </row>
    <row r="277" spans="2:2" x14ac:dyDescent="0.2">
      <c r="B277" s="167"/>
    </row>
    <row r="278" spans="2:2" x14ac:dyDescent="0.2">
      <c r="B278" s="167"/>
    </row>
    <row r="279" spans="2:2" x14ac:dyDescent="0.2">
      <c r="B279" s="167"/>
    </row>
    <row r="280" spans="2:2" x14ac:dyDescent="0.2">
      <c r="B280" s="167"/>
    </row>
    <row r="281" spans="2:2" x14ac:dyDescent="0.2">
      <c r="B281" s="167"/>
    </row>
    <row r="282" spans="2:2" x14ac:dyDescent="0.2">
      <c r="B282" s="167"/>
    </row>
    <row r="283" spans="2:2" x14ac:dyDescent="0.2">
      <c r="B283" s="167"/>
    </row>
    <row r="284" spans="2:2" x14ac:dyDescent="0.2">
      <c r="B284" s="167"/>
    </row>
    <row r="285" spans="2:2" x14ac:dyDescent="0.2">
      <c r="B285" s="167"/>
    </row>
    <row r="286" spans="2:2" x14ac:dyDescent="0.2">
      <c r="B286" s="167"/>
    </row>
    <row r="287" spans="2:2" x14ac:dyDescent="0.2">
      <c r="B287" s="167"/>
    </row>
    <row r="288" spans="2:2" x14ac:dyDescent="0.2">
      <c r="B288" s="167"/>
    </row>
    <row r="289" spans="2:2" x14ac:dyDescent="0.2">
      <c r="B289" s="167"/>
    </row>
    <row r="290" spans="2:2" x14ac:dyDescent="0.2">
      <c r="B290" s="167"/>
    </row>
    <row r="291" spans="2:2" x14ac:dyDescent="0.2">
      <c r="B291" s="167"/>
    </row>
    <row r="292" spans="2:2" x14ac:dyDescent="0.2">
      <c r="B292" s="167"/>
    </row>
    <row r="293" spans="2:2" x14ac:dyDescent="0.2">
      <c r="B293" s="167"/>
    </row>
    <row r="294" spans="2:2" x14ac:dyDescent="0.2">
      <c r="B294" s="167"/>
    </row>
    <row r="295" spans="2:2" x14ac:dyDescent="0.2">
      <c r="B295" s="167"/>
    </row>
    <row r="296" spans="2:2" x14ac:dyDescent="0.2">
      <c r="B296" s="167"/>
    </row>
    <row r="297" spans="2:2" x14ac:dyDescent="0.2">
      <c r="B297" s="167"/>
    </row>
    <row r="298" spans="2:2" x14ac:dyDescent="0.2">
      <c r="B298" s="167"/>
    </row>
    <row r="299" spans="2:2" x14ac:dyDescent="0.2">
      <c r="B299" s="167"/>
    </row>
    <row r="300" spans="2:2" x14ac:dyDescent="0.2">
      <c r="B300" s="167"/>
    </row>
    <row r="301" spans="2:2" x14ac:dyDescent="0.2">
      <c r="B301" s="167"/>
    </row>
    <row r="302" spans="2:2" x14ac:dyDescent="0.2">
      <c r="B302" s="167"/>
    </row>
    <row r="303" spans="2:2" x14ac:dyDescent="0.2">
      <c r="B303" s="167"/>
    </row>
    <row r="304" spans="2:2" x14ac:dyDescent="0.2">
      <c r="B304" s="167"/>
    </row>
    <row r="305" spans="2:2" x14ac:dyDescent="0.2">
      <c r="B305" s="167"/>
    </row>
    <row r="306" spans="2:2" x14ac:dyDescent="0.2">
      <c r="B306" s="167"/>
    </row>
    <row r="307" spans="2:2" x14ac:dyDescent="0.2">
      <c r="B307" s="167"/>
    </row>
    <row r="308" spans="2:2" x14ac:dyDescent="0.2">
      <c r="B308" s="167"/>
    </row>
    <row r="309" spans="2:2" x14ac:dyDescent="0.2">
      <c r="B309" s="167"/>
    </row>
    <row r="310" spans="2:2" x14ac:dyDescent="0.2">
      <c r="B310" s="167"/>
    </row>
    <row r="311" spans="2:2" x14ac:dyDescent="0.2">
      <c r="B311" s="167"/>
    </row>
    <row r="312" spans="2:2" x14ac:dyDescent="0.2">
      <c r="B312" s="167"/>
    </row>
    <row r="313" spans="2:2" x14ac:dyDescent="0.2">
      <c r="B313" s="167"/>
    </row>
    <row r="314" spans="2:2" x14ac:dyDescent="0.2">
      <c r="B314" s="167"/>
    </row>
    <row r="315" spans="2:2" x14ac:dyDescent="0.2">
      <c r="B315" s="167"/>
    </row>
    <row r="316" spans="2:2" x14ac:dyDescent="0.2">
      <c r="B316" s="167"/>
    </row>
    <row r="317" spans="2:2" x14ac:dyDescent="0.2">
      <c r="B317" s="167"/>
    </row>
    <row r="318" spans="2:2" x14ac:dyDescent="0.2">
      <c r="B318" s="167"/>
    </row>
    <row r="319" spans="2:2" x14ac:dyDescent="0.2">
      <c r="B319" s="167"/>
    </row>
    <row r="320" spans="2:2" x14ac:dyDescent="0.2">
      <c r="B320" s="167"/>
    </row>
    <row r="321" spans="2:2" x14ac:dyDescent="0.2">
      <c r="B321" s="167"/>
    </row>
    <row r="322" spans="2:2" x14ac:dyDescent="0.2">
      <c r="B322" s="167"/>
    </row>
    <row r="323" spans="2:2" x14ac:dyDescent="0.2">
      <c r="B323" s="167"/>
    </row>
    <row r="324" spans="2:2" x14ac:dyDescent="0.2">
      <c r="B324" s="167"/>
    </row>
    <row r="325" spans="2:2" x14ac:dyDescent="0.2">
      <c r="B325" s="167"/>
    </row>
    <row r="326" spans="2:2" x14ac:dyDescent="0.2">
      <c r="B326" s="167"/>
    </row>
    <row r="327" spans="2:2" x14ac:dyDescent="0.2">
      <c r="B327" s="167"/>
    </row>
    <row r="328" spans="2:2" x14ac:dyDescent="0.2">
      <c r="B328" s="167"/>
    </row>
    <row r="329" spans="2:2" x14ac:dyDescent="0.2">
      <c r="B329" s="167"/>
    </row>
    <row r="330" spans="2:2" x14ac:dyDescent="0.2">
      <c r="B330" s="167"/>
    </row>
    <row r="331" spans="2:2" x14ac:dyDescent="0.2">
      <c r="B331" s="167"/>
    </row>
    <row r="332" spans="2:2" x14ac:dyDescent="0.2">
      <c r="B332" s="167"/>
    </row>
    <row r="333" spans="2:2" x14ac:dyDescent="0.2">
      <c r="B333" s="167"/>
    </row>
    <row r="334" spans="2:2" x14ac:dyDescent="0.2">
      <c r="B334" s="167"/>
    </row>
    <row r="335" spans="2:2" x14ac:dyDescent="0.2">
      <c r="B335" s="167"/>
    </row>
    <row r="336" spans="2:2" x14ac:dyDescent="0.2">
      <c r="B336" s="167"/>
    </row>
    <row r="337" spans="2:2" x14ac:dyDescent="0.2">
      <c r="B337" s="167"/>
    </row>
    <row r="338" spans="2:2" x14ac:dyDescent="0.2">
      <c r="B338" s="167"/>
    </row>
    <row r="339" spans="2:2" x14ac:dyDescent="0.2">
      <c r="B339" s="167"/>
    </row>
    <row r="340" spans="2:2" x14ac:dyDescent="0.2">
      <c r="B340" s="167"/>
    </row>
    <row r="341" spans="2:2" x14ac:dyDescent="0.2">
      <c r="B341" s="167"/>
    </row>
    <row r="342" spans="2:2" x14ac:dyDescent="0.2">
      <c r="B342" s="167"/>
    </row>
    <row r="343" spans="2:2" x14ac:dyDescent="0.2">
      <c r="B343" s="167"/>
    </row>
    <row r="344" spans="2:2" x14ac:dyDescent="0.2">
      <c r="B344" s="167"/>
    </row>
    <row r="345" spans="2:2" x14ac:dyDescent="0.2">
      <c r="B345" s="167"/>
    </row>
    <row r="346" spans="2:2" x14ac:dyDescent="0.2">
      <c r="B346" s="167"/>
    </row>
    <row r="347" spans="2:2" x14ac:dyDescent="0.2">
      <c r="B347" s="167"/>
    </row>
    <row r="348" spans="2:2" x14ac:dyDescent="0.2">
      <c r="B348" s="167"/>
    </row>
    <row r="349" spans="2:2" x14ac:dyDescent="0.2">
      <c r="B349" s="167"/>
    </row>
    <row r="350" spans="2:2" x14ac:dyDescent="0.2">
      <c r="B350" s="167"/>
    </row>
    <row r="351" spans="2:2" x14ac:dyDescent="0.2">
      <c r="B351" s="167"/>
    </row>
    <row r="352" spans="2:2" x14ac:dyDescent="0.2">
      <c r="B352" s="167"/>
    </row>
    <row r="353" spans="2:2" x14ac:dyDescent="0.2">
      <c r="B353" s="167"/>
    </row>
    <row r="354" spans="2:2" x14ac:dyDescent="0.2">
      <c r="B354" s="167"/>
    </row>
    <row r="355" spans="2:2" x14ac:dyDescent="0.2">
      <c r="B355" s="167"/>
    </row>
    <row r="356" spans="2:2" x14ac:dyDescent="0.2">
      <c r="B356" s="167"/>
    </row>
    <row r="357" spans="2:2" x14ac:dyDescent="0.2">
      <c r="B357" s="167"/>
    </row>
    <row r="358" spans="2:2" x14ac:dyDescent="0.2">
      <c r="B358" s="167"/>
    </row>
    <row r="359" spans="2:2" x14ac:dyDescent="0.2">
      <c r="B359" s="167"/>
    </row>
    <row r="360" spans="2:2" x14ac:dyDescent="0.2">
      <c r="B360" s="167"/>
    </row>
    <row r="361" spans="2:2" x14ac:dyDescent="0.2">
      <c r="B361" s="167"/>
    </row>
    <row r="362" spans="2:2" x14ac:dyDescent="0.2">
      <c r="B362" s="167"/>
    </row>
    <row r="363" spans="2:2" x14ac:dyDescent="0.2">
      <c r="B363" s="167"/>
    </row>
    <row r="364" spans="2:2" x14ac:dyDescent="0.2">
      <c r="B364" s="167"/>
    </row>
    <row r="365" spans="2:2" x14ac:dyDescent="0.2">
      <c r="B365" s="167"/>
    </row>
    <row r="366" spans="2:2" x14ac:dyDescent="0.2">
      <c r="B366" s="167"/>
    </row>
    <row r="367" spans="2:2" x14ac:dyDescent="0.2">
      <c r="B367" s="167"/>
    </row>
    <row r="368" spans="2:2" x14ac:dyDescent="0.2">
      <c r="B368" s="167"/>
    </row>
    <row r="369" spans="2:2" x14ac:dyDescent="0.2">
      <c r="B369" s="167"/>
    </row>
    <row r="370" spans="2:2" x14ac:dyDescent="0.2">
      <c r="B370" s="167"/>
    </row>
    <row r="371" spans="2:2" x14ac:dyDescent="0.2">
      <c r="B371" s="167"/>
    </row>
    <row r="372" spans="2:2" x14ac:dyDescent="0.2">
      <c r="B372" s="167"/>
    </row>
    <row r="373" spans="2:2" x14ac:dyDescent="0.2">
      <c r="B373" s="167"/>
    </row>
    <row r="374" spans="2:2" x14ac:dyDescent="0.2">
      <c r="B374" s="167"/>
    </row>
    <row r="375" spans="2:2" x14ac:dyDescent="0.2">
      <c r="B375" s="167"/>
    </row>
    <row r="376" spans="2:2" x14ac:dyDescent="0.2">
      <c r="B376" s="167"/>
    </row>
    <row r="377" spans="2:2" x14ac:dyDescent="0.2">
      <c r="B377" s="167"/>
    </row>
    <row r="378" spans="2:2" x14ac:dyDescent="0.2">
      <c r="B378" s="167"/>
    </row>
    <row r="379" spans="2:2" x14ac:dyDescent="0.2">
      <c r="B379" s="167"/>
    </row>
    <row r="380" spans="2:2" x14ac:dyDescent="0.2">
      <c r="B380" s="167"/>
    </row>
    <row r="381" spans="2:2" x14ac:dyDescent="0.2">
      <c r="B381" s="167"/>
    </row>
    <row r="382" spans="2:2" x14ac:dyDescent="0.2">
      <c r="B382" s="167"/>
    </row>
    <row r="383" spans="2:2" x14ac:dyDescent="0.2">
      <c r="B383" s="167"/>
    </row>
    <row r="384" spans="2:2" x14ac:dyDescent="0.2">
      <c r="B384" s="167"/>
    </row>
    <row r="385" spans="2:2" x14ac:dyDescent="0.2">
      <c r="B385" s="167"/>
    </row>
    <row r="386" spans="2:2" x14ac:dyDescent="0.2">
      <c r="B386" s="167"/>
    </row>
    <row r="387" spans="2:2" x14ac:dyDescent="0.2">
      <c r="B387" s="167"/>
    </row>
    <row r="388" spans="2:2" x14ac:dyDescent="0.2">
      <c r="B388" s="167"/>
    </row>
    <row r="389" spans="2:2" x14ac:dyDescent="0.2">
      <c r="B389" s="167"/>
    </row>
    <row r="390" spans="2:2" x14ac:dyDescent="0.2">
      <c r="B390" s="167"/>
    </row>
    <row r="391" spans="2:2" x14ac:dyDescent="0.2">
      <c r="B391" s="167"/>
    </row>
    <row r="392" spans="2:2" x14ac:dyDescent="0.2">
      <c r="B392" s="167"/>
    </row>
    <row r="393" spans="2:2" x14ac:dyDescent="0.2">
      <c r="B393" s="167"/>
    </row>
    <row r="394" spans="2:2" x14ac:dyDescent="0.2">
      <c r="B394" s="167"/>
    </row>
    <row r="395" spans="2:2" x14ac:dyDescent="0.2">
      <c r="B395" s="167"/>
    </row>
    <row r="396" spans="2:2" x14ac:dyDescent="0.2">
      <c r="B396" s="167"/>
    </row>
    <row r="397" spans="2:2" x14ac:dyDescent="0.2">
      <c r="B397" s="167"/>
    </row>
    <row r="398" spans="2:2" x14ac:dyDescent="0.2">
      <c r="B398" s="167"/>
    </row>
    <row r="399" spans="2:2" x14ac:dyDescent="0.2">
      <c r="B399" s="167"/>
    </row>
    <row r="400" spans="2:2" x14ac:dyDescent="0.2">
      <c r="B400" s="167"/>
    </row>
    <row r="401" spans="2:2" x14ac:dyDescent="0.2">
      <c r="B401" s="167"/>
    </row>
    <row r="402" spans="2:2" x14ac:dyDescent="0.2">
      <c r="B402" s="167"/>
    </row>
    <row r="403" spans="2:2" x14ac:dyDescent="0.2">
      <c r="B403" s="167"/>
    </row>
    <row r="404" spans="2:2" x14ac:dyDescent="0.2">
      <c r="B404" s="167"/>
    </row>
    <row r="405" spans="2:2" x14ac:dyDescent="0.2">
      <c r="B405" s="167"/>
    </row>
    <row r="406" spans="2:2" x14ac:dyDescent="0.2">
      <c r="B406" s="167"/>
    </row>
    <row r="407" spans="2:2" x14ac:dyDescent="0.2">
      <c r="B407" s="167"/>
    </row>
    <row r="408" spans="2:2" x14ac:dyDescent="0.2">
      <c r="B408" s="167"/>
    </row>
    <row r="409" spans="2:2" x14ac:dyDescent="0.2">
      <c r="B409" s="167"/>
    </row>
    <row r="410" spans="2:2" x14ac:dyDescent="0.2">
      <c r="B410" s="167"/>
    </row>
    <row r="411" spans="2:2" x14ac:dyDescent="0.2">
      <c r="B411" s="167"/>
    </row>
    <row r="412" spans="2:2" x14ac:dyDescent="0.2">
      <c r="B412" s="167"/>
    </row>
    <row r="413" spans="2:2" x14ac:dyDescent="0.2">
      <c r="B413" s="167"/>
    </row>
    <row r="414" spans="2:2" x14ac:dyDescent="0.2">
      <c r="B414" s="167"/>
    </row>
    <row r="415" spans="2:2" x14ac:dyDescent="0.2">
      <c r="B415" s="167"/>
    </row>
    <row r="416" spans="2:2" x14ac:dyDescent="0.2">
      <c r="B416" s="167"/>
    </row>
    <row r="417" spans="2:2" x14ac:dyDescent="0.2">
      <c r="B417" s="167"/>
    </row>
    <row r="418" spans="2:2" x14ac:dyDescent="0.2">
      <c r="B418" s="167"/>
    </row>
    <row r="419" spans="2:2" x14ac:dyDescent="0.2">
      <c r="B419" s="167"/>
    </row>
    <row r="420" spans="2:2" x14ac:dyDescent="0.2">
      <c r="B420" s="167"/>
    </row>
    <row r="421" spans="2:2" x14ac:dyDescent="0.2">
      <c r="B421" s="167"/>
    </row>
    <row r="422" spans="2:2" x14ac:dyDescent="0.2">
      <c r="B422" s="167"/>
    </row>
    <row r="423" spans="2:2" x14ac:dyDescent="0.2">
      <c r="B423" s="167"/>
    </row>
    <row r="424" spans="2:2" x14ac:dyDescent="0.2">
      <c r="B424" s="167"/>
    </row>
    <row r="425" spans="2:2" x14ac:dyDescent="0.2">
      <c r="B425" s="167"/>
    </row>
    <row r="426" spans="2:2" x14ac:dyDescent="0.2">
      <c r="B426" s="167"/>
    </row>
    <row r="427" spans="2:2" x14ac:dyDescent="0.2">
      <c r="B427" s="167"/>
    </row>
    <row r="428" spans="2:2" x14ac:dyDescent="0.2">
      <c r="B428" s="167"/>
    </row>
    <row r="429" spans="2:2" x14ac:dyDescent="0.2">
      <c r="B429" s="167"/>
    </row>
    <row r="430" spans="2:2" x14ac:dyDescent="0.2">
      <c r="B430" s="167"/>
    </row>
    <row r="431" spans="2:2" x14ac:dyDescent="0.2">
      <c r="B431" s="167"/>
    </row>
    <row r="432" spans="2:2" x14ac:dyDescent="0.2">
      <c r="B432" s="167"/>
    </row>
    <row r="433" spans="2:2" x14ac:dyDescent="0.2">
      <c r="B433" s="167"/>
    </row>
    <row r="434" spans="2:2" x14ac:dyDescent="0.2">
      <c r="B434" s="167"/>
    </row>
    <row r="435" spans="2:2" x14ac:dyDescent="0.2">
      <c r="B435" s="167"/>
    </row>
    <row r="436" spans="2:2" x14ac:dyDescent="0.2">
      <c r="B436" s="167"/>
    </row>
    <row r="437" spans="2:2" x14ac:dyDescent="0.2">
      <c r="B437" s="167"/>
    </row>
    <row r="438" spans="2:2" x14ac:dyDescent="0.2">
      <c r="B438" s="167"/>
    </row>
    <row r="439" spans="2:2" x14ac:dyDescent="0.2">
      <c r="B439" s="167"/>
    </row>
    <row r="440" spans="2:2" x14ac:dyDescent="0.2">
      <c r="B440" s="167"/>
    </row>
    <row r="441" spans="2:2" x14ac:dyDescent="0.2">
      <c r="B441" s="167"/>
    </row>
    <row r="442" spans="2:2" x14ac:dyDescent="0.2">
      <c r="B442" s="167"/>
    </row>
    <row r="443" spans="2:2" x14ac:dyDescent="0.2">
      <c r="B443" s="167"/>
    </row>
    <row r="444" spans="2:2" x14ac:dyDescent="0.2">
      <c r="B444" s="167"/>
    </row>
    <row r="445" spans="2:2" x14ac:dyDescent="0.2">
      <c r="B445" s="167"/>
    </row>
    <row r="446" spans="2:2" x14ac:dyDescent="0.2">
      <c r="B446" s="167"/>
    </row>
    <row r="447" spans="2:2" x14ac:dyDescent="0.2">
      <c r="B447" s="167"/>
    </row>
    <row r="448" spans="2:2" x14ac:dyDescent="0.2">
      <c r="B448" s="167"/>
    </row>
    <row r="449" spans="2:2" x14ac:dyDescent="0.2">
      <c r="B449" s="167"/>
    </row>
    <row r="450" spans="2:2" x14ac:dyDescent="0.2">
      <c r="B450" s="167"/>
    </row>
    <row r="451" spans="2:2" x14ac:dyDescent="0.2">
      <c r="B451" s="167"/>
    </row>
    <row r="452" spans="2:2" x14ac:dyDescent="0.2">
      <c r="B452" s="167"/>
    </row>
    <row r="453" spans="2:2" x14ac:dyDescent="0.2">
      <c r="B453" s="167"/>
    </row>
    <row r="454" spans="2:2" x14ac:dyDescent="0.2">
      <c r="B454" s="167"/>
    </row>
    <row r="455" spans="2:2" x14ac:dyDescent="0.2">
      <c r="B455" s="167"/>
    </row>
    <row r="456" spans="2:2" x14ac:dyDescent="0.2">
      <c r="B456" s="167"/>
    </row>
    <row r="457" spans="2:2" x14ac:dyDescent="0.2">
      <c r="B457" s="167"/>
    </row>
    <row r="458" spans="2:2" x14ac:dyDescent="0.2">
      <c r="B458" s="167"/>
    </row>
    <row r="459" spans="2:2" x14ac:dyDescent="0.2">
      <c r="B459" s="167"/>
    </row>
    <row r="460" spans="2:2" x14ac:dyDescent="0.2">
      <c r="B460" s="167"/>
    </row>
    <row r="461" spans="2:2" x14ac:dyDescent="0.2">
      <c r="B461" s="167"/>
    </row>
    <row r="462" spans="2:2" x14ac:dyDescent="0.2">
      <c r="B462" s="167"/>
    </row>
    <row r="463" spans="2:2" x14ac:dyDescent="0.2">
      <c r="B463" s="167"/>
    </row>
    <row r="464" spans="2:2" x14ac:dyDescent="0.2">
      <c r="B464" s="167"/>
    </row>
    <row r="465" spans="2:2" x14ac:dyDescent="0.2">
      <c r="B465" s="167"/>
    </row>
    <row r="466" spans="2:2" x14ac:dyDescent="0.2">
      <c r="B466" s="167"/>
    </row>
    <row r="467" spans="2:2" x14ac:dyDescent="0.2">
      <c r="B467" s="167"/>
    </row>
    <row r="468" spans="2:2" x14ac:dyDescent="0.2">
      <c r="B468" s="167"/>
    </row>
    <row r="469" spans="2:2" x14ac:dyDescent="0.2">
      <c r="B469" s="167"/>
    </row>
    <row r="470" spans="2:2" x14ac:dyDescent="0.2">
      <c r="B470" s="167"/>
    </row>
    <row r="471" spans="2:2" x14ac:dyDescent="0.2">
      <c r="B471" s="167"/>
    </row>
    <row r="472" spans="2:2" x14ac:dyDescent="0.2">
      <c r="B472" s="167"/>
    </row>
    <row r="473" spans="2:2" x14ac:dyDescent="0.2">
      <c r="B473" s="167"/>
    </row>
    <row r="474" spans="2:2" x14ac:dyDescent="0.2">
      <c r="B474" s="167"/>
    </row>
    <row r="475" spans="2:2" x14ac:dyDescent="0.2">
      <c r="B475" s="167"/>
    </row>
    <row r="476" spans="2:2" x14ac:dyDescent="0.2">
      <c r="B476" s="167"/>
    </row>
    <row r="477" spans="2:2" x14ac:dyDescent="0.2">
      <c r="B477" s="167"/>
    </row>
    <row r="478" spans="2:2" x14ac:dyDescent="0.2">
      <c r="B478" s="167"/>
    </row>
    <row r="479" spans="2:2" x14ac:dyDescent="0.2">
      <c r="B479" s="167"/>
    </row>
    <row r="480" spans="2:2" x14ac:dyDescent="0.2">
      <c r="B480" s="167"/>
    </row>
    <row r="481" spans="2:2" x14ac:dyDescent="0.2">
      <c r="B481" s="167"/>
    </row>
    <row r="482" spans="2:2" x14ac:dyDescent="0.2">
      <c r="B482" s="167"/>
    </row>
    <row r="483" spans="2:2" x14ac:dyDescent="0.2">
      <c r="B483" s="167"/>
    </row>
    <row r="484" spans="2:2" x14ac:dyDescent="0.2">
      <c r="B484" s="167"/>
    </row>
    <row r="485" spans="2:2" x14ac:dyDescent="0.2">
      <c r="B485" s="167"/>
    </row>
    <row r="486" spans="2:2" x14ac:dyDescent="0.2">
      <c r="B486" s="167"/>
    </row>
    <row r="487" spans="2:2" x14ac:dyDescent="0.2">
      <c r="B487" s="167"/>
    </row>
    <row r="488" spans="2:2" x14ac:dyDescent="0.2">
      <c r="B488" s="167"/>
    </row>
    <row r="489" spans="2:2" x14ac:dyDescent="0.2">
      <c r="B489" s="167"/>
    </row>
    <row r="490" spans="2:2" x14ac:dyDescent="0.2">
      <c r="B490" s="167"/>
    </row>
    <row r="491" spans="2:2" x14ac:dyDescent="0.2">
      <c r="B491" s="167"/>
    </row>
    <row r="492" spans="2:2" x14ac:dyDescent="0.2">
      <c r="B492" s="167"/>
    </row>
    <row r="493" spans="2:2" x14ac:dyDescent="0.2">
      <c r="B493" s="167"/>
    </row>
    <row r="494" spans="2:2" x14ac:dyDescent="0.2">
      <c r="B494" s="167"/>
    </row>
    <row r="495" spans="2:2" x14ac:dyDescent="0.2">
      <c r="B495" s="167"/>
    </row>
    <row r="496" spans="2:2" x14ac:dyDescent="0.2">
      <c r="B496" s="167"/>
    </row>
    <row r="497" spans="2:2" x14ac:dyDescent="0.2">
      <c r="B497" s="167"/>
    </row>
    <row r="498" spans="2:2" x14ac:dyDescent="0.2">
      <c r="B498" s="167"/>
    </row>
    <row r="499" spans="2:2" x14ac:dyDescent="0.2">
      <c r="B499" s="167"/>
    </row>
    <row r="500" spans="2:2" x14ac:dyDescent="0.2">
      <c r="B500" s="167"/>
    </row>
    <row r="501" spans="2:2" x14ac:dyDescent="0.2">
      <c r="B501" s="167"/>
    </row>
    <row r="502" spans="2:2" x14ac:dyDescent="0.2">
      <c r="B502" s="167"/>
    </row>
    <row r="503" spans="2:2" x14ac:dyDescent="0.2">
      <c r="B503" s="167"/>
    </row>
    <row r="504" spans="2:2" x14ac:dyDescent="0.2">
      <c r="B504" s="167"/>
    </row>
    <row r="505" spans="2:2" x14ac:dyDescent="0.2">
      <c r="B505" s="167"/>
    </row>
    <row r="506" spans="2:2" x14ac:dyDescent="0.2">
      <c r="B506" s="167"/>
    </row>
    <row r="507" spans="2:2" x14ac:dyDescent="0.2">
      <c r="B507" s="167"/>
    </row>
    <row r="508" spans="2:2" x14ac:dyDescent="0.2">
      <c r="B508" s="167"/>
    </row>
    <row r="509" spans="2:2" x14ac:dyDescent="0.2">
      <c r="B509" s="167"/>
    </row>
    <row r="510" spans="2:2" x14ac:dyDescent="0.2">
      <c r="B510" s="167"/>
    </row>
    <row r="511" spans="2:2" x14ac:dyDescent="0.2">
      <c r="B511" s="167"/>
    </row>
    <row r="512" spans="2:2" x14ac:dyDescent="0.2">
      <c r="B512" s="167"/>
    </row>
    <row r="513" spans="2:2" x14ac:dyDescent="0.2">
      <c r="B513" s="167"/>
    </row>
    <row r="514" spans="2:2" x14ac:dyDescent="0.2">
      <c r="B514" s="167"/>
    </row>
    <row r="515" spans="2:2" x14ac:dyDescent="0.2">
      <c r="B515" s="167"/>
    </row>
    <row r="516" spans="2:2" x14ac:dyDescent="0.2">
      <c r="B516" s="167"/>
    </row>
    <row r="517" spans="2:2" x14ac:dyDescent="0.2">
      <c r="B517" s="167"/>
    </row>
    <row r="518" spans="2:2" x14ac:dyDescent="0.2">
      <c r="B518" s="167"/>
    </row>
    <row r="519" spans="2:2" x14ac:dyDescent="0.2">
      <c r="B519" s="167"/>
    </row>
    <row r="520" spans="2:2" x14ac:dyDescent="0.2">
      <c r="B520" s="167"/>
    </row>
    <row r="521" spans="2:2" x14ac:dyDescent="0.2">
      <c r="B521" s="167"/>
    </row>
    <row r="522" spans="2:2" x14ac:dyDescent="0.2">
      <c r="B522" s="167"/>
    </row>
    <row r="523" spans="2:2" x14ac:dyDescent="0.2">
      <c r="B523" s="167"/>
    </row>
    <row r="524" spans="2:2" x14ac:dyDescent="0.2">
      <c r="B524" s="167"/>
    </row>
    <row r="525" spans="2:2" x14ac:dyDescent="0.2">
      <c r="B525" s="167"/>
    </row>
    <row r="526" spans="2:2" x14ac:dyDescent="0.2">
      <c r="B526" s="167"/>
    </row>
    <row r="527" spans="2:2" x14ac:dyDescent="0.2">
      <c r="B527" s="167"/>
    </row>
    <row r="528" spans="2:2" x14ac:dyDescent="0.2">
      <c r="B528" s="167"/>
    </row>
    <row r="529" spans="2:2" x14ac:dyDescent="0.2">
      <c r="B529" s="167"/>
    </row>
    <row r="530" spans="2:2" x14ac:dyDescent="0.2">
      <c r="B530" s="167"/>
    </row>
    <row r="531" spans="2:2" x14ac:dyDescent="0.2">
      <c r="B531" s="167"/>
    </row>
    <row r="532" spans="2:2" x14ac:dyDescent="0.2">
      <c r="B532" s="167"/>
    </row>
    <row r="533" spans="2:2" x14ac:dyDescent="0.2">
      <c r="B533" s="167"/>
    </row>
    <row r="534" spans="2:2" x14ac:dyDescent="0.2">
      <c r="B534" s="167"/>
    </row>
    <row r="535" spans="2:2" x14ac:dyDescent="0.2">
      <c r="B535" s="167"/>
    </row>
    <row r="536" spans="2:2" x14ac:dyDescent="0.2">
      <c r="B536" s="167"/>
    </row>
    <row r="537" spans="2:2" x14ac:dyDescent="0.2">
      <c r="B537" s="167"/>
    </row>
    <row r="538" spans="2:2" x14ac:dyDescent="0.2">
      <c r="B538" s="167"/>
    </row>
    <row r="539" spans="2:2" x14ac:dyDescent="0.2">
      <c r="B539" s="167"/>
    </row>
    <row r="540" spans="2:2" x14ac:dyDescent="0.2">
      <c r="B540" s="167"/>
    </row>
    <row r="541" spans="2:2" x14ac:dyDescent="0.2">
      <c r="B541" s="167"/>
    </row>
    <row r="542" spans="2:2" x14ac:dyDescent="0.2">
      <c r="B542" s="167"/>
    </row>
    <row r="543" spans="2:2" x14ac:dyDescent="0.2">
      <c r="B543" s="167"/>
    </row>
    <row r="544" spans="2:2" x14ac:dyDescent="0.2">
      <c r="B544" s="167"/>
    </row>
    <row r="545" spans="2:2" x14ac:dyDescent="0.2">
      <c r="B545" s="167"/>
    </row>
    <row r="546" spans="2:2" x14ac:dyDescent="0.2">
      <c r="B546" s="167"/>
    </row>
    <row r="547" spans="2:2" x14ac:dyDescent="0.2">
      <c r="B547" s="167"/>
    </row>
    <row r="548" spans="2:2" x14ac:dyDescent="0.2">
      <c r="B548" s="167"/>
    </row>
    <row r="549" spans="2:2" x14ac:dyDescent="0.2">
      <c r="B549" s="167"/>
    </row>
    <row r="550" spans="2:2" x14ac:dyDescent="0.2">
      <c r="B550" s="167"/>
    </row>
    <row r="551" spans="2:2" x14ac:dyDescent="0.2">
      <c r="B551" s="167"/>
    </row>
    <row r="552" spans="2:2" x14ac:dyDescent="0.2">
      <c r="B552" s="167"/>
    </row>
    <row r="553" spans="2:2" x14ac:dyDescent="0.2">
      <c r="B553" s="167"/>
    </row>
    <row r="554" spans="2:2" x14ac:dyDescent="0.2">
      <c r="B554" s="167"/>
    </row>
    <row r="555" spans="2:2" x14ac:dyDescent="0.2">
      <c r="B555" s="167"/>
    </row>
    <row r="556" spans="2:2" x14ac:dyDescent="0.2">
      <c r="B556" s="167"/>
    </row>
    <row r="557" spans="2:2" x14ac:dyDescent="0.2">
      <c r="B557" s="167"/>
    </row>
    <row r="558" spans="2:2" x14ac:dyDescent="0.2">
      <c r="B558" s="167"/>
    </row>
    <row r="559" spans="2:2" x14ac:dyDescent="0.2">
      <c r="B559" s="167"/>
    </row>
    <row r="560" spans="2:2" x14ac:dyDescent="0.2">
      <c r="B560" s="167"/>
    </row>
    <row r="561" spans="2:2" x14ac:dyDescent="0.2">
      <c r="B561" s="167"/>
    </row>
    <row r="562" spans="2:2" x14ac:dyDescent="0.2">
      <c r="B562" s="167"/>
    </row>
    <row r="563" spans="2:2" x14ac:dyDescent="0.2">
      <c r="B563" s="167"/>
    </row>
    <row r="564" spans="2:2" x14ac:dyDescent="0.2">
      <c r="B564" s="167"/>
    </row>
    <row r="565" spans="2:2" x14ac:dyDescent="0.2">
      <c r="B565" s="167"/>
    </row>
    <row r="566" spans="2:2" x14ac:dyDescent="0.2">
      <c r="B566" s="167"/>
    </row>
    <row r="567" spans="2:2" x14ac:dyDescent="0.2">
      <c r="B567" s="167"/>
    </row>
    <row r="568" spans="2:2" x14ac:dyDescent="0.2">
      <c r="B568" s="167"/>
    </row>
    <row r="569" spans="2:2" x14ac:dyDescent="0.2">
      <c r="B569" s="167"/>
    </row>
    <row r="570" spans="2:2" x14ac:dyDescent="0.2">
      <c r="B570" s="167"/>
    </row>
    <row r="571" spans="2:2" x14ac:dyDescent="0.2">
      <c r="B571" s="167"/>
    </row>
    <row r="572" spans="2:2" x14ac:dyDescent="0.2">
      <c r="B572" s="167"/>
    </row>
    <row r="573" spans="2:2" x14ac:dyDescent="0.2">
      <c r="B573" s="167"/>
    </row>
    <row r="574" spans="2:2" x14ac:dyDescent="0.2">
      <c r="B574" s="167"/>
    </row>
    <row r="575" spans="2:2" x14ac:dyDescent="0.2">
      <c r="B575" s="167"/>
    </row>
    <row r="576" spans="2:2" x14ac:dyDescent="0.2">
      <c r="B576" s="167"/>
    </row>
    <row r="577" spans="2:2" x14ac:dyDescent="0.2">
      <c r="B577" s="167"/>
    </row>
    <row r="578" spans="2:2" x14ac:dyDescent="0.2">
      <c r="B578" s="167"/>
    </row>
    <row r="579" spans="2:2" x14ac:dyDescent="0.2">
      <c r="B579" s="167"/>
    </row>
    <row r="580" spans="2:2" x14ac:dyDescent="0.2">
      <c r="B580" s="167"/>
    </row>
    <row r="581" spans="2:2" x14ac:dyDescent="0.2">
      <c r="B581" s="167"/>
    </row>
    <row r="582" spans="2:2" x14ac:dyDescent="0.2">
      <c r="B582" s="167"/>
    </row>
    <row r="583" spans="2:2" x14ac:dyDescent="0.2">
      <c r="B583" s="167"/>
    </row>
    <row r="584" spans="2:2" x14ac:dyDescent="0.2">
      <c r="B584" s="167"/>
    </row>
    <row r="585" spans="2:2" x14ac:dyDescent="0.2">
      <c r="B585" s="167"/>
    </row>
    <row r="586" spans="2:2" x14ac:dyDescent="0.2">
      <c r="B586" s="167"/>
    </row>
    <row r="587" spans="2:2" x14ac:dyDescent="0.2">
      <c r="B587" s="167"/>
    </row>
    <row r="588" spans="2:2" x14ac:dyDescent="0.2">
      <c r="B588" s="167"/>
    </row>
    <row r="589" spans="2:2" x14ac:dyDescent="0.2">
      <c r="B589" s="167"/>
    </row>
    <row r="590" spans="2:2" x14ac:dyDescent="0.2">
      <c r="B590" s="167"/>
    </row>
    <row r="591" spans="2:2" x14ac:dyDescent="0.2">
      <c r="B591" s="167"/>
    </row>
    <row r="592" spans="2:2" x14ac:dyDescent="0.2">
      <c r="B592" s="167"/>
    </row>
    <row r="593" spans="2:2" x14ac:dyDescent="0.2">
      <c r="B593" s="167"/>
    </row>
    <row r="594" spans="2:2" x14ac:dyDescent="0.2">
      <c r="B594" s="167"/>
    </row>
    <row r="595" spans="2:2" x14ac:dyDescent="0.2">
      <c r="B595" s="167"/>
    </row>
    <row r="596" spans="2:2" x14ac:dyDescent="0.2">
      <c r="B596" s="167"/>
    </row>
    <row r="597" spans="2:2" x14ac:dyDescent="0.2">
      <c r="B597" s="167"/>
    </row>
    <row r="598" spans="2:2" x14ac:dyDescent="0.2">
      <c r="B598" s="167"/>
    </row>
    <row r="599" spans="2:2" x14ac:dyDescent="0.2">
      <c r="B599" s="167"/>
    </row>
    <row r="600" spans="2:2" x14ac:dyDescent="0.2">
      <c r="B600" s="167"/>
    </row>
    <row r="601" spans="2:2" x14ac:dyDescent="0.2">
      <c r="B601" s="167"/>
    </row>
    <row r="602" spans="2:2" x14ac:dyDescent="0.2">
      <c r="B602" s="167"/>
    </row>
    <row r="603" spans="2:2" x14ac:dyDescent="0.2">
      <c r="B603" s="167"/>
    </row>
    <row r="604" spans="2:2" x14ac:dyDescent="0.2">
      <c r="B604" s="167"/>
    </row>
    <row r="605" spans="2:2" x14ac:dyDescent="0.2">
      <c r="B605" s="167"/>
    </row>
    <row r="606" spans="2:2" x14ac:dyDescent="0.2">
      <c r="B606" s="167"/>
    </row>
    <row r="607" spans="2:2" x14ac:dyDescent="0.2">
      <c r="B607" s="167"/>
    </row>
    <row r="608" spans="2:2" x14ac:dyDescent="0.2">
      <c r="B608" s="167"/>
    </row>
    <row r="609" spans="2:2" x14ac:dyDescent="0.2">
      <c r="B609" s="167"/>
    </row>
    <row r="610" spans="2:2" x14ac:dyDescent="0.2">
      <c r="B610" s="167"/>
    </row>
    <row r="611" spans="2:2" x14ac:dyDescent="0.2">
      <c r="B611" s="167"/>
    </row>
    <row r="612" spans="2:2" x14ac:dyDescent="0.2">
      <c r="B612" s="167"/>
    </row>
    <row r="613" spans="2:2" x14ac:dyDescent="0.2">
      <c r="B613" s="167"/>
    </row>
    <row r="614" spans="2:2" x14ac:dyDescent="0.2">
      <c r="B614" s="167"/>
    </row>
    <row r="615" spans="2:2" x14ac:dyDescent="0.2">
      <c r="B615" s="167"/>
    </row>
    <row r="616" spans="2:2" x14ac:dyDescent="0.2">
      <c r="B616" s="167"/>
    </row>
    <row r="617" spans="2:2" x14ac:dyDescent="0.2">
      <c r="B617" s="167"/>
    </row>
    <row r="618" spans="2:2" x14ac:dyDescent="0.2">
      <c r="B618" s="167"/>
    </row>
    <row r="619" spans="2:2" x14ac:dyDescent="0.2">
      <c r="B619" s="167"/>
    </row>
    <row r="620" spans="2:2" x14ac:dyDescent="0.2">
      <c r="B620" s="167"/>
    </row>
    <row r="621" spans="2:2" x14ac:dyDescent="0.2">
      <c r="B621" s="167"/>
    </row>
    <row r="622" spans="2:2" x14ac:dyDescent="0.2">
      <c r="B622" s="167"/>
    </row>
    <row r="623" spans="2:2" x14ac:dyDescent="0.2">
      <c r="B623" s="167"/>
    </row>
    <row r="624" spans="2:2" x14ac:dyDescent="0.2">
      <c r="B624" s="167"/>
    </row>
    <row r="625" spans="2:2" x14ac:dyDescent="0.2">
      <c r="B625" s="167"/>
    </row>
    <row r="626" spans="2:2" x14ac:dyDescent="0.2">
      <c r="B626" s="167"/>
    </row>
    <row r="627" spans="2:2" x14ac:dyDescent="0.2">
      <c r="B627" s="167"/>
    </row>
    <row r="628" spans="2:2" x14ac:dyDescent="0.2">
      <c r="B628" s="167"/>
    </row>
    <row r="629" spans="2:2" x14ac:dyDescent="0.2">
      <c r="B629" s="167"/>
    </row>
    <row r="630" spans="2:2" x14ac:dyDescent="0.2">
      <c r="B630" s="167"/>
    </row>
    <row r="631" spans="2:2" x14ac:dyDescent="0.2">
      <c r="B631" s="167"/>
    </row>
    <row r="632" spans="2:2" x14ac:dyDescent="0.2">
      <c r="B632" s="167"/>
    </row>
    <row r="633" spans="2:2" x14ac:dyDescent="0.2">
      <c r="B633" s="167"/>
    </row>
    <row r="634" spans="2:2" x14ac:dyDescent="0.2">
      <c r="B634" s="167"/>
    </row>
    <row r="635" spans="2:2" x14ac:dyDescent="0.2">
      <c r="B635" s="167"/>
    </row>
    <row r="636" spans="2:2" x14ac:dyDescent="0.2">
      <c r="B636" s="167"/>
    </row>
    <row r="637" spans="2:2" x14ac:dyDescent="0.2">
      <c r="B637" s="167"/>
    </row>
    <row r="638" spans="2:2" x14ac:dyDescent="0.2">
      <c r="B638" s="167"/>
    </row>
    <row r="639" spans="2:2" x14ac:dyDescent="0.2">
      <c r="B639" s="167"/>
    </row>
    <row r="640" spans="2:2" x14ac:dyDescent="0.2">
      <c r="B640" s="167"/>
    </row>
    <row r="641" spans="2:2" x14ac:dyDescent="0.2">
      <c r="B641" s="167"/>
    </row>
    <row r="642" spans="2:2" x14ac:dyDescent="0.2">
      <c r="B642" s="167"/>
    </row>
    <row r="643" spans="2:2" x14ac:dyDescent="0.2">
      <c r="B643" s="167"/>
    </row>
    <row r="644" spans="2:2" x14ac:dyDescent="0.2">
      <c r="B644" s="167"/>
    </row>
    <row r="645" spans="2:2" x14ac:dyDescent="0.2">
      <c r="B645" s="167"/>
    </row>
    <row r="646" spans="2:2" x14ac:dyDescent="0.2">
      <c r="B646" s="167"/>
    </row>
    <row r="647" spans="2:2" x14ac:dyDescent="0.2">
      <c r="B647" s="167"/>
    </row>
    <row r="648" spans="2:2" x14ac:dyDescent="0.2">
      <c r="B648" s="167"/>
    </row>
    <row r="649" spans="2:2" x14ac:dyDescent="0.2">
      <c r="B649" s="167"/>
    </row>
    <row r="650" spans="2:2" x14ac:dyDescent="0.2">
      <c r="B650" s="167"/>
    </row>
    <row r="651" spans="2:2" x14ac:dyDescent="0.2">
      <c r="B651" s="167"/>
    </row>
    <row r="652" spans="2:2" x14ac:dyDescent="0.2">
      <c r="B652" s="167"/>
    </row>
    <row r="653" spans="2:2" x14ac:dyDescent="0.2">
      <c r="B653" s="167"/>
    </row>
    <row r="654" spans="2:2" x14ac:dyDescent="0.2">
      <c r="B654" s="167"/>
    </row>
    <row r="655" spans="2:2" x14ac:dyDescent="0.2">
      <c r="B655" s="167"/>
    </row>
    <row r="656" spans="2:2" x14ac:dyDescent="0.2">
      <c r="B656" s="167"/>
    </row>
    <row r="657" spans="2:2" x14ac:dyDescent="0.2">
      <c r="B657" s="167"/>
    </row>
    <row r="658" spans="2:2" x14ac:dyDescent="0.2">
      <c r="B658" s="167"/>
    </row>
    <row r="659" spans="2:2" x14ac:dyDescent="0.2">
      <c r="B659" s="167"/>
    </row>
    <row r="660" spans="2:2" x14ac:dyDescent="0.2">
      <c r="B660" s="167"/>
    </row>
    <row r="661" spans="2:2" x14ac:dyDescent="0.2">
      <c r="B661" s="167"/>
    </row>
    <row r="662" spans="2:2" x14ac:dyDescent="0.2">
      <c r="B662" s="167"/>
    </row>
    <row r="663" spans="2:2" x14ac:dyDescent="0.2">
      <c r="B663" s="167"/>
    </row>
    <row r="664" spans="2:2" x14ac:dyDescent="0.2">
      <c r="B664" s="167"/>
    </row>
    <row r="665" spans="2:2" x14ac:dyDescent="0.2">
      <c r="B665" s="167"/>
    </row>
    <row r="666" spans="2:2" x14ac:dyDescent="0.2">
      <c r="B666" s="167"/>
    </row>
    <row r="667" spans="2:2" x14ac:dyDescent="0.2">
      <c r="B667" s="167"/>
    </row>
    <row r="668" spans="2:2" x14ac:dyDescent="0.2">
      <c r="B668" s="167"/>
    </row>
    <row r="669" spans="2:2" x14ac:dyDescent="0.2">
      <c r="B669" s="167"/>
    </row>
    <row r="670" spans="2:2" x14ac:dyDescent="0.2">
      <c r="B670" s="167"/>
    </row>
    <row r="671" spans="2:2" x14ac:dyDescent="0.2">
      <c r="B671" s="167"/>
    </row>
    <row r="672" spans="2:2" x14ac:dyDescent="0.2">
      <c r="B672" s="167"/>
    </row>
    <row r="673" spans="2:2" x14ac:dyDescent="0.2">
      <c r="B673" s="167"/>
    </row>
    <row r="674" spans="2:2" x14ac:dyDescent="0.2">
      <c r="B674" s="167"/>
    </row>
    <row r="675" spans="2:2" x14ac:dyDescent="0.2">
      <c r="B675" s="167"/>
    </row>
    <row r="676" spans="2:2" x14ac:dyDescent="0.2">
      <c r="B676" s="167"/>
    </row>
    <row r="677" spans="2:2" x14ac:dyDescent="0.2">
      <c r="B677" s="167"/>
    </row>
    <row r="678" spans="2:2" x14ac:dyDescent="0.2">
      <c r="B678" s="167"/>
    </row>
    <row r="679" spans="2:2" x14ac:dyDescent="0.2">
      <c r="B679" s="167"/>
    </row>
    <row r="680" spans="2:2" x14ac:dyDescent="0.2">
      <c r="B680" s="167"/>
    </row>
    <row r="681" spans="2:2" x14ac:dyDescent="0.2">
      <c r="B681" s="167"/>
    </row>
    <row r="682" spans="2:2" x14ac:dyDescent="0.2">
      <c r="B682" s="167"/>
    </row>
    <row r="683" spans="2:2" x14ac:dyDescent="0.2">
      <c r="B683" s="167"/>
    </row>
    <row r="684" spans="2:2" x14ac:dyDescent="0.2">
      <c r="B684" s="167"/>
    </row>
    <row r="685" spans="2:2" x14ac:dyDescent="0.2">
      <c r="B685" s="167"/>
    </row>
    <row r="686" spans="2:2" x14ac:dyDescent="0.2">
      <c r="B686" s="167"/>
    </row>
    <row r="687" spans="2:2" x14ac:dyDescent="0.2">
      <c r="B687" s="167"/>
    </row>
    <row r="688" spans="2:2" x14ac:dyDescent="0.2">
      <c r="B688" s="167"/>
    </row>
    <row r="689" spans="2:2" x14ac:dyDescent="0.2">
      <c r="B689" s="167"/>
    </row>
    <row r="690" spans="2:2" x14ac:dyDescent="0.2">
      <c r="B690" s="167"/>
    </row>
    <row r="691" spans="2:2" x14ac:dyDescent="0.2">
      <c r="B691" s="167"/>
    </row>
    <row r="692" spans="2:2" x14ac:dyDescent="0.2">
      <c r="B692" s="167"/>
    </row>
    <row r="693" spans="2:2" x14ac:dyDescent="0.2">
      <c r="B693" s="167"/>
    </row>
    <row r="694" spans="2:2" x14ac:dyDescent="0.2">
      <c r="B694" s="167"/>
    </row>
    <row r="695" spans="2:2" x14ac:dyDescent="0.2">
      <c r="B695" s="167"/>
    </row>
    <row r="696" spans="2:2" x14ac:dyDescent="0.2">
      <c r="B696" s="167"/>
    </row>
    <row r="697" spans="2:2" x14ac:dyDescent="0.2">
      <c r="B697" s="167"/>
    </row>
    <row r="698" spans="2:2" x14ac:dyDescent="0.2">
      <c r="B698" s="167"/>
    </row>
    <row r="699" spans="2:2" x14ac:dyDescent="0.2">
      <c r="B699" s="167"/>
    </row>
    <row r="700" spans="2:2" x14ac:dyDescent="0.2">
      <c r="B700" s="167"/>
    </row>
    <row r="701" spans="2:2" x14ac:dyDescent="0.2">
      <c r="B701" s="167"/>
    </row>
    <row r="702" spans="2:2" x14ac:dyDescent="0.2">
      <c r="B702" s="167"/>
    </row>
    <row r="703" spans="2:2" x14ac:dyDescent="0.2">
      <c r="B703" s="167"/>
    </row>
    <row r="704" spans="2:2" x14ac:dyDescent="0.2">
      <c r="B704" s="167"/>
    </row>
    <row r="705" spans="2:2" x14ac:dyDescent="0.2">
      <c r="B705" s="167"/>
    </row>
    <row r="706" spans="2:2" x14ac:dyDescent="0.2">
      <c r="B706" s="167"/>
    </row>
    <row r="707" spans="2:2" x14ac:dyDescent="0.2">
      <c r="B707" s="167"/>
    </row>
    <row r="708" spans="2:2" x14ac:dyDescent="0.2">
      <c r="B708" s="167"/>
    </row>
    <row r="709" spans="2:2" x14ac:dyDescent="0.2">
      <c r="B709" s="167"/>
    </row>
    <row r="710" spans="2:2" x14ac:dyDescent="0.2">
      <c r="B710" s="167"/>
    </row>
    <row r="711" spans="2:2" x14ac:dyDescent="0.2">
      <c r="B711" s="167"/>
    </row>
    <row r="712" spans="2:2" x14ac:dyDescent="0.2">
      <c r="B712" s="167"/>
    </row>
    <row r="713" spans="2:2" x14ac:dyDescent="0.2">
      <c r="B713" s="167"/>
    </row>
    <row r="714" spans="2:2" x14ac:dyDescent="0.2">
      <c r="B714" s="167"/>
    </row>
    <row r="715" spans="2:2" x14ac:dyDescent="0.2">
      <c r="B715" s="167"/>
    </row>
    <row r="716" spans="2:2" x14ac:dyDescent="0.2">
      <c r="B716" s="167"/>
    </row>
    <row r="717" spans="2:2" x14ac:dyDescent="0.2">
      <c r="B717" s="167"/>
    </row>
    <row r="718" spans="2:2" x14ac:dyDescent="0.2">
      <c r="B718" s="167"/>
    </row>
    <row r="719" spans="2:2" x14ac:dyDescent="0.2">
      <c r="B719" s="167"/>
    </row>
    <row r="720" spans="2:2" x14ac:dyDescent="0.2">
      <c r="B720" s="167"/>
    </row>
    <row r="721" spans="2:2" x14ac:dyDescent="0.2">
      <c r="B721" s="167"/>
    </row>
    <row r="722" spans="2:2" x14ac:dyDescent="0.2">
      <c r="B722" s="167"/>
    </row>
    <row r="723" spans="2:2" x14ac:dyDescent="0.2">
      <c r="B723" s="167"/>
    </row>
    <row r="724" spans="2:2" x14ac:dyDescent="0.2">
      <c r="B724" s="167"/>
    </row>
    <row r="725" spans="2:2" x14ac:dyDescent="0.2">
      <c r="B725" s="167"/>
    </row>
    <row r="726" spans="2:2" x14ac:dyDescent="0.2">
      <c r="B726" s="167"/>
    </row>
    <row r="727" spans="2:2" x14ac:dyDescent="0.2">
      <c r="B727" s="167"/>
    </row>
    <row r="728" spans="2:2" x14ac:dyDescent="0.2">
      <c r="B728" s="167"/>
    </row>
    <row r="729" spans="2:2" x14ac:dyDescent="0.2">
      <c r="B729" s="167"/>
    </row>
    <row r="730" spans="2:2" x14ac:dyDescent="0.2">
      <c r="B730" s="167"/>
    </row>
    <row r="731" spans="2:2" x14ac:dyDescent="0.2">
      <c r="B731" s="167"/>
    </row>
    <row r="732" spans="2:2" x14ac:dyDescent="0.2">
      <c r="B732" s="167"/>
    </row>
    <row r="733" spans="2:2" x14ac:dyDescent="0.2">
      <c r="B733" s="167"/>
    </row>
    <row r="734" spans="2:2" x14ac:dyDescent="0.2">
      <c r="B734" s="167"/>
    </row>
    <row r="735" spans="2:2" x14ac:dyDescent="0.2">
      <c r="B735" s="167"/>
    </row>
    <row r="736" spans="2:2" x14ac:dyDescent="0.2">
      <c r="B736" s="167"/>
    </row>
    <row r="737" spans="2:2" x14ac:dyDescent="0.2">
      <c r="B737" s="167"/>
    </row>
    <row r="738" spans="2:2" x14ac:dyDescent="0.2">
      <c r="B738" s="167"/>
    </row>
    <row r="739" spans="2:2" x14ac:dyDescent="0.2">
      <c r="B739" s="167"/>
    </row>
    <row r="740" spans="2:2" x14ac:dyDescent="0.2">
      <c r="B740" s="167"/>
    </row>
    <row r="741" spans="2:2" x14ac:dyDescent="0.2">
      <c r="B741" s="167"/>
    </row>
    <row r="742" spans="2:2" x14ac:dyDescent="0.2">
      <c r="B742" s="167"/>
    </row>
    <row r="743" spans="2:2" x14ac:dyDescent="0.2">
      <c r="B743" s="167"/>
    </row>
    <row r="744" spans="2:2" x14ac:dyDescent="0.2">
      <c r="B744" s="167"/>
    </row>
    <row r="745" spans="2:2" x14ac:dyDescent="0.2">
      <c r="B745" s="167"/>
    </row>
    <row r="746" spans="2:2" x14ac:dyDescent="0.2">
      <c r="B746" s="167"/>
    </row>
    <row r="747" spans="2:2" x14ac:dyDescent="0.2">
      <c r="B747" s="167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Roman,Kalın"&amp;12 ÇİFT ANA DAL PROGRAMLARI ÖĞRENCİ VE MEZUN SAYILARI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00B050"/>
  </sheetPr>
  <dimension ref="A1:J66"/>
  <sheetViews>
    <sheetView zoomScaleNormal="100" workbookViewId="0">
      <selection activeCell="B1" sqref="B1:B2"/>
    </sheetView>
  </sheetViews>
  <sheetFormatPr defaultRowHeight="12.75" x14ac:dyDescent="0.2"/>
  <cols>
    <col min="1" max="1" width="32" style="1604" customWidth="1"/>
    <col min="2" max="2" width="36.140625" style="1604" customWidth="1"/>
    <col min="3" max="3" width="19.85546875" style="1604" customWidth="1"/>
    <col min="4" max="4" width="20.42578125" style="1604" customWidth="1"/>
    <col min="5" max="5" width="24.140625" style="1604" customWidth="1"/>
    <col min="6" max="16384" width="9.140625" style="1604"/>
  </cols>
  <sheetData>
    <row r="1" spans="1:5" ht="24.95" customHeight="1" x14ac:dyDescent="0.2">
      <c r="A1" s="2485"/>
      <c r="B1" s="2482" t="s">
        <v>594</v>
      </c>
      <c r="C1" s="2480" t="s">
        <v>1155</v>
      </c>
      <c r="D1" s="2480" t="s">
        <v>1065</v>
      </c>
      <c r="E1" s="2484" t="s">
        <v>1167</v>
      </c>
    </row>
    <row r="2" spans="1:5" ht="24.95" customHeight="1" thickBot="1" x14ac:dyDescent="0.25">
      <c r="A2" s="2486"/>
      <c r="B2" s="2497"/>
      <c r="C2" s="2487"/>
      <c r="D2" s="2487"/>
      <c r="E2" s="2492"/>
    </row>
    <row r="3" spans="1:5" ht="15" customHeight="1" thickBot="1" x14ac:dyDescent="0.25">
      <c r="A3" s="1605" t="s">
        <v>481</v>
      </c>
      <c r="B3" s="1606"/>
      <c r="C3" s="1607"/>
      <c r="D3" s="1607"/>
      <c r="E3" s="1608"/>
    </row>
    <row r="4" spans="1:5" ht="14.1" customHeight="1" x14ac:dyDescent="0.2">
      <c r="A4" s="1609" t="s">
        <v>154</v>
      </c>
      <c r="B4" s="1609" t="s">
        <v>154</v>
      </c>
      <c r="C4" s="1610">
        <v>6</v>
      </c>
      <c r="D4" s="1610">
        <v>8</v>
      </c>
      <c r="E4" s="1611">
        <v>49</v>
      </c>
    </row>
    <row r="5" spans="1:5" ht="14.1" customHeight="1" x14ac:dyDescent="0.2">
      <c r="A5" s="2429" t="s">
        <v>159</v>
      </c>
      <c r="B5" s="1612" t="s">
        <v>248</v>
      </c>
      <c r="C5" s="1613">
        <v>11</v>
      </c>
      <c r="D5" s="1613">
        <v>12</v>
      </c>
      <c r="E5" s="2474">
        <v>113</v>
      </c>
    </row>
    <row r="6" spans="1:5" ht="14.1" customHeight="1" x14ac:dyDescent="0.2">
      <c r="A6" s="2498"/>
      <c r="B6" s="1612" t="s">
        <v>394</v>
      </c>
      <c r="C6" s="1613">
        <v>10</v>
      </c>
      <c r="D6" s="1613">
        <v>8</v>
      </c>
      <c r="E6" s="2474"/>
    </row>
    <row r="7" spans="1:5" ht="14.1" customHeight="1" x14ac:dyDescent="0.2">
      <c r="A7" s="2490" t="s">
        <v>160</v>
      </c>
      <c r="B7" s="1612" t="s">
        <v>160</v>
      </c>
      <c r="C7" s="1613">
        <v>13</v>
      </c>
      <c r="D7" s="1613">
        <v>23</v>
      </c>
      <c r="E7" s="2474">
        <v>50</v>
      </c>
    </row>
    <row r="8" spans="1:5" ht="14.1" customHeight="1" x14ac:dyDescent="0.2">
      <c r="A8" s="2489"/>
      <c r="B8" s="1612" t="s">
        <v>395</v>
      </c>
      <c r="C8" s="1613">
        <v>13</v>
      </c>
      <c r="D8" s="1613">
        <v>6</v>
      </c>
      <c r="E8" s="2491"/>
    </row>
    <row r="9" spans="1:5" ht="14.1" customHeight="1" x14ac:dyDescent="0.2">
      <c r="A9" s="1612" t="s">
        <v>163</v>
      </c>
      <c r="B9" s="1612" t="s">
        <v>163</v>
      </c>
      <c r="C9" s="1613">
        <v>2</v>
      </c>
      <c r="D9" s="1613">
        <v>5</v>
      </c>
      <c r="E9" s="1614">
        <v>19</v>
      </c>
    </row>
    <row r="10" spans="1:5" ht="14.1" customHeight="1" x14ac:dyDescent="0.2">
      <c r="A10" s="1612" t="s">
        <v>155</v>
      </c>
      <c r="B10" s="1612" t="s">
        <v>155</v>
      </c>
      <c r="C10" s="2098">
        <v>14</v>
      </c>
      <c r="D10" s="1613">
        <v>11</v>
      </c>
      <c r="E10" s="1614">
        <v>44</v>
      </c>
    </row>
    <row r="11" spans="1:5" ht="14.1" customHeight="1" x14ac:dyDescent="0.2">
      <c r="A11" s="1612" t="s">
        <v>158</v>
      </c>
      <c r="B11" s="1612" t="s">
        <v>158</v>
      </c>
      <c r="C11" s="1613">
        <v>14</v>
      </c>
      <c r="D11" s="1613">
        <v>11</v>
      </c>
      <c r="E11" s="1614">
        <v>68</v>
      </c>
    </row>
    <row r="12" spans="1:5" ht="14.1" customHeight="1" x14ac:dyDescent="0.2">
      <c r="A12" s="1615" t="s">
        <v>161</v>
      </c>
      <c r="B12" s="1612" t="s">
        <v>161</v>
      </c>
      <c r="C12" s="1613">
        <v>19</v>
      </c>
      <c r="D12" s="1613">
        <v>20</v>
      </c>
      <c r="E12" s="1614">
        <v>156</v>
      </c>
    </row>
    <row r="13" spans="1:5" ht="14.1" customHeight="1" x14ac:dyDescent="0.2">
      <c r="A13" s="1615" t="s">
        <v>156</v>
      </c>
      <c r="B13" s="1612" t="s">
        <v>156</v>
      </c>
      <c r="C13" s="1613">
        <v>7</v>
      </c>
      <c r="D13" s="1613">
        <v>8</v>
      </c>
      <c r="E13" s="1614">
        <v>6</v>
      </c>
    </row>
    <row r="14" spans="1:5" ht="14.1" customHeight="1" x14ac:dyDescent="0.2">
      <c r="A14" s="1612" t="s">
        <v>162</v>
      </c>
      <c r="B14" s="1612" t="s">
        <v>162</v>
      </c>
      <c r="C14" s="1613">
        <v>19</v>
      </c>
      <c r="D14" s="1613">
        <v>14</v>
      </c>
      <c r="E14" s="1614">
        <v>172</v>
      </c>
    </row>
    <row r="15" spans="1:5" ht="14.1" customHeight="1" thickBot="1" x14ac:dyDescent="0.25">
      <c r="A15" s="1616" t="s">
        <v>157</v>
      </c>
      <c r="B15" s="1616" t="s">
        <v>157</v>
      </c>
      <c r="C15" s="1617">
        <v>12</v>
      </c>
      <c r="D15" s="1617">
        <v>8</v>
      </c>
      <c r="E15" s="1618">
        <v>23</v>
      </c>
    </row>
    <row r="16" spans="1:5" ht="15" customHeight="1" thickBot="1" x14ac:dyDescent="0.25">
      <c r="A16" s="1619" t="s">
        <v>145</v>
      </c>
      <c r="B16" s="1620"/>
      <c r="C16" s="1621">
        <f>SUM(C4:C15)</f>
        <v>140</v>
      </c>
      <c r="D16" s="1621">
        <f>SUM(D4:D15)</f>
        <v>134</v>
      </c>
      <c r="E16" s="1621">
        <f>SUM(E4:E15)</f>
        <v>700</v>
      </c>
    </row>
    <row r="17" spans="1:8" ht="15" customHeight="1" thickBot="1" x14ac:dyDescent="0.25">
      <c r="A17" s="1605" t="s">
        <v>306</v>
      </c>
      <c r="B17" s="1622"/>
      <c r="C17" s="1623"/>
      <c r="D17" s="1623"/>
      <c r="E17" s="1624"/>
    </row>
    <row r="18" spans="1:8" ht="14.1" customHeight="1" x14ac:dyDescent="0.2">
      <c r="A18" s="2499" t="s">
        <v>165</v>
      </c>
      <c r="B18" s="1609" t="s">
        <v>251</v>
      </c>
      <c r="C18" s="1610">
        <v>7</v>
      </c>
      <c r="D18" s="1610">
        <v>2</v>
      </c>
      <c r="E18" s="2493">
        <v>249</v>
      </c>
    </row>
    <row r="19" spans="1:8" ht="14.1" customHeight="1" x14ac:dyDescent="0.2">
      <c r="A19" s="2490"/>
      <c r="B19" s="1615" t="s">
        <v>165</v>
      </c>
      <c r="C19" s="1625">
        <v>14</v>
      </c>
      <c r="D19" s="1625">
        <v>31</v>
      </c>
      <c r="E19" s="2494"/>
    </row>
    <row r="20" spans="1:8" ht="14.1" customHeight="1" x14ac:dyDescent="0.2">
      <c r="A20" s="2490"/>
      <c r="B20" s="1612" t="s">
        <v>338</v>
      </c>
      <c r="C20" s="1613">
        <v>3</v>
      </c>
      <c r="D20" s="1613">
        <v>2</v>
      </c>
      <c r="E20" s="2495"/>
    </row>
    <row r="21" spans="1:8" ht="14.1" customHeight="1" x14ac:dyDescent="0.2">
      <c r="A21" s="2489"/>
      <c r="B21" s="1612" t="s">
        <v>423</v>
      </c>
      <c r="C21" s="1613">
        <v>13</v>
      </c>
      <c r="D21" s="1613">
        <v>4</v>
      </c>
      <c r="E21" s="2496"/>
    </row>
    <row r="22" spans="1:8" ht="14.1" customHeight="1" x14ac:dyDescent="0.2">
      <c r="A22" s="2488" t="s">
        <v>167</v>
      </c>
      <c r="B22" s="1612" t="s">
        <v>396</v>
      </c>
      <c r="C22" s="1613">
        <v>9</v>
      </c>
      <c r="D22" s="1613">
        <v>12</v>
      </c>
      <c r="E22" s="2474">
        <v>108</v>
      </c>
    </row>
    <row r="23" spans="1:8" ht="14.1" customHeight="1" x14ac:dyDescent="0.2">
      <c r="A23" s="2490"/>
      <c r="B23" s="1612" t="s">
        <v>582</v>
      </c>
      <c r="C23" s="1613">
        <v>19</v>
      </c>
      <c r="D23" s="1613">
        <v>22</v>
      </c>
      <c r="E23" s="2474"/>
    </row>
    <row r="24" spans="1:8" ht="14.1" customHeight="1" x14ac:dyDescent="0.2">
      <c r="A24" s="2489"/>
      <c r="B24" s="1612" t="s">
        <v>252</v>
      </c>
      <c r="C24" s="1613">
        <v>7</v>
      </c>
      <c r="D24" s="1613">
        <v>8</v>
      </c>
      <c r="E24" s="2474"/>
    </row>
    <row r="25" spans="1:8" ht="14.1" customHeight="1" x14ac:dyDescent="0.2">
      <c r="A25" s="2488" t="s">
        <v>164</v>
      </c>
      <c r="B25" s="1612" t="s">
        <v>250</v>
      </c>
      <c r="C25" s="1613">
        <v>5</v>
      </c>
      <c r="D25" s="1613">
        <v>9</v>
      </c>
      <c r="E25" s="2474">
        <v>96</v>
      </c>
    </row>
    <row r="26" spans="1:8" ht="14.1" customHeight="1" x14ac:dyDescent="0.2">
      <c r="A26" s="2489"/>
      <c r="B26" s="1612" t="s">
        <v>249</v>
      </c>
      <c r="C26" s="1613">
        <v>5</v>
      </c>
      <c r="D26" s="1613">
        <v>2</v>
      </c>
      <c r="E26" s="2474"/>
    </row>
    <row r="27" spans="1:8" ht="14.1" customHeight="1" thickBot="1" x14ac:dyDescent="0.25">
      <c r="A27" s="1626" t="s">
        <v>166</v>
      </c>
      <c r="B27" s="1616" t="s">
        <v>233</v>
      </c>
      <c r="C27" s="1617">
        <v>19</v>
      </c>
      <c r="D27" s="1617">
        <v>12</v>
      </c>
      <c r="E27" s="1618">
        <v>84</v>
      </c>
    </row>
    <row r="28" spans="1:8" ht="15" customHeight="1" thickBot="1" x14ac:dyDescent="0.25">
      <c r="A28" s="1619" t="s">
        <v>145</v>
      </c>
      <c r="B28" s="1627"/>
      <c r="C28" s="1628">
        <f>SUM(C18:C27)</f>
        <v>101</v>
      </c>
      <c r="D28" s="1628">
        <f>SUM(D18:D27)</f>
        <v>104</v>
      </c>
      <c r="E28" s="1629">
        <f>SUM(E18:E27)</f>
        <v>537</v>
      </c>
    </row>
    <row r="29" spans="1:8" ht="15" customHeight="1" thickBot="1" x14ac:dyDescent="0.25">
      <c r="A29" s="1605" t="s">
        <v>307</v>
      </c>
      <c r="B29" s="1630"/>
      <c r="C29" s="1631"/>
      <c r="D29" s="1631"/>
      <c r="E29" s="1632"/>
    </row>
    <row r="30" spans="1:8" ht="14.1" customHeight="1" thickBot="1" x14ac:dyDescent="0.25">
      <c r="A30" s="1630" t="s">
        <v>253</v>
      </c>
      <c r="B30" s="1626" t="s">
        <v>77</v>
      </c>
      <c r="C30" s="1633">
        <v>43</v>
      </c>
      <c r="D30" s="1633">
        <v>38</v>
      </c>
      <c r="E30" s="1634">
        <v>195</v>
      </c>
    </row>
    <row r="31" spans="1:8" ht="15" customHeight="1" thickBot="1" x14ac:dyDescent="0.25">
      <c r="A31" s="1619" t="s">
        <v>145</v>
      </c>
      <c r="B31" s="1635"/>
      <c r="C31" s="1636">
        <f>SUM(C30)</f>
        <v>43</v>
      </c>
      <c r="D31" s="1636">
        <f>SUM(D30)</f>
        <v>38</v>
      </c>
      <c r="E31" s="1637">
        <f>SUM(E30)</f>
        <v>195</v>
      </c>
      <c r="H31" s="1604" t="s">
        <v>472</v>
      </c>
    </row>
    <row r="32" spans="1:8" ht="14.1" customHeight="1" x14ac:dyDescent="0.2">
      <c r="A32" s="14" t="s">
        <v>964</v>
      </c>
      <c r="B32" s="38"/>
      <c r="C32" s="1638"/>
      <c r="D32" s="1639"/>
      <c r="E32" s="1638"/>
    </row>
    <row r="33" spans="1:5" ht="14.1" customHeight="1" thickBot="1" x14ac:dyDescent="0.25">
      <c r="A33" s="1640"/>
      <c r="B33" s="1641"/>
      <c r="C33" s="1638"/>
      <c r="D33" s="1639"/>
      <c r="E33" s="1638"/>
    </row>
    <row r="34" spans="1:5" ht="24.95" customHeight="1" x14ac:dyDescent="0.2">
      <c r="A34" s="2485"/>
      <c r="B34" s="2482" t="s">
        <v>594</v>
      </c>
      <c r="C34" s="2480" t="s">
        <v>1155</v>
      </c>
      <c r="D34" s="2480" t="s">
        <v>1065</v>
      </c>
      <c r="E34" s="2484" t="s">
        <v>130</v>
      </c>
    </row>
    <row r="35" spans="1:5" ht="24.95" customHeight="1" thickBot="1" x14ac:dyDescent="0.25">
      <c r="A35" s="2486"/>
      <c r="B35" s="2483"/>
      <c r="C35" s="2487"/>
      <c r="D35" s="2481"/>
      <c r="E35" s="2429"/>
    </row>
    <row r="36" spans="1:5" ht="15" customHeight="1" thickBot="1" x14ac:dyDescent="0.25">
      <c r="A36" s="1642" t="s">
        <v>305</v>
      </c>
      <c r="B36" s="1643"/>
      <c r="C36" s="1607"/>
      <c r="D36" s="1607"/>
      <c r="E36" s="1608"/>
    </row>
    <row r="37" spans="1:5" ht="14.1" customHeight="1" x14ac:dyDescent="0.2">
      <c r="A37" s="1644" t="s">
        <v>153</v>
      </c>
      <c r="B37" s="1645" t="s">
        <v>678</v>
      </c>
      <c r="C37" s="1646">
        <v>8</v>
      </c>
      <c r="D37" s="1647">
        <v>10</v>
      </c>
      <c r="E37" s="915">
        <v>29</v>
      </c>
    </row>
    <row r="38" spans="1:5" ht="14.1" customHeight="1" x14ac:dyDescent="0.2">
      <c r="A38" s="1648" t="s">
        <v>150</v>
      </c>
      <c r="B38" s="1649" t="s">
        <v>397</v>
      </c>
      <c r="C38" s="1650">
        <v>15</v>
      </c>
      <c r="D38" s="1651">
        <v>16</v>
      </c>
      <c r="E38" s="1652">
        <v>36</v>
      </c>
    </row>
    <row r="39" spans="1:5" ht="14.1" customHeight="1" thickBot="1" x14ac:dyDescent="0.25">
      <c r="A39" s="1616" t="s">
        <v>152</v>
      </c>
      <c r="B39" s="1616" t="s">
        <v>349</v>
      </c>
      <c r="C39" s="1653">
        <v>18</v>
      </c>
      <c r="D39" s="1654">
        <v>19</v>
      </c>
      <c r="E39" s="1618">
        <v>39</v>
      </c>
    </row>
    <row r="40" spans="1:5" ht="15" customHeight="1" thickBot="1" x14ac:dyDescent="0.25">
      <c r="A40" s="1619" t="s">
        <v>145</v>
      </c>
      <c r="B40" s="1620"/>
      <c r="C40" s="1655">
        <f>SUM(C37:C39)</f>
        <v>41</v>
      </c>
      <c r="D40" s="1655">
        <f>SUM(D37:D39)</f>
        <v>45</v>
      </c>
      <c r="E40" s="1621">
        <f>SUM(E37:E39)</f>
        <v>104</v>
      </c>
    </row>
    <row r="41" spans="1:5" ht="15" customHeight="1" thickBot="1" x14ac:dyDescent="0.25">
      <c r="A41" s="1605" t="s">
        <v>255</v>
      </c>
      <c r="B41" s="1630"/>
      <c r="C41" s="1656"/>
      <c r="D41" s="1631"/>
      <c r="E41" s="1632"/>
    </row>
    <row r="42" spans="1:5" ht="14.1" customHeight="1" x14ac:dyDescent="0.2">
      <c r="A42" s="2479" t="s">
        <v>255</v>
      </c>
      <c r="B42" s="1649" t="s">
        <v>438</v>
      </c>
      <c r="C42" s="1657">
        <v>30</v>
      </c>
      <c r="D42" s="1658">
        <v>25</v>
      </c>
      <c r="E42" s="1659">
        <v>88</v>
      </c>
    </row>
    <row r="43" spans="1:5" ht="14.1" customHeight="1" x14ac:dyDescent="0.2">
      <c r="A43" s="2478"/>
      <c r="B43" s="1612" t="s">
        <v>256</v>
      </c>
      <c r="C43" s="1660">
        <v>27</v>
      </c>
      <c r="D43" s="1661">
        <v>31</v>
      </c>
      <c r="E43" s="1614">
        <v>95</v>
      </c>
    </row>
    <row r="44" spans="1:5" ht="14.1" customHeight="1" x14ac:dyDescent="0.2">
      <c r="A44" s="1662" t="s">
        <v>171</v>
      </c>
      <c r="B44" s="1612" t="s">
        <v>238</v>
      </c>
      <c r="C44" s="1660">
        <v>13</v>
      </c>
      <c r="D44" s="1661">
        <v>14</v>
      </c>
      <c r="E44" s="1614">
        <v>50</v>
      </c>
    </row>
    <row r="45" spans="1:5" ht="14.1" customHeight="1" x14ac:dyDescent="0.2">
      <c r="A45" s="2476" t="s">
        <v>173</v>
      </c>
      <c r="B45" s="1612" t="s">
        <v>257</v>
      </c>
      <c r="C45" s="1660">
        <v>1</v>
      </c>
      <c r="D45" s="1661">
        <v>2</v>
      </c>
      <c r="E45" s="2474">
        <v>16</v>
      </c>
    </row>
    <row r="46" spans="1:5" ht="14.1" customHeight="1" x14ac:dyDescent="0.2">
      <c r="A46" s="2478"/>
      <c r="B46" s="1612" t="s">
        <v>339</v>
      </c>
      <c r="C46" s="1660">
        <v>6</v>
      </c>
      <c r="D46" s="1661">
        <v>5</v>
      </c>
      <c r="E46" s="2474"/>
    </row>
    <row r="47" spans="1:5" ht="14.1" customHeight="1" x14ac:dyDescent="0.2">
      <c r="A47" s="1663" t="s">
        <v>229</v>
      </c>
      <c r="B47" s="1612" t="s">
        <v>177</v>
      </c>
      <c r="C47" s="1660"/>
      <c r="D47" s="1661">
        <v>1</v>
      </c>
      <c r="E47" s="1614">
        <v>9</v>
      </c>
    </row>
    <row r="48" spans="1:5" ht="14.1" customHeight="1" x14ac:dyDescent="0.2">
      <c r="A48" s="2476" t="s">
        <v>176</v>
      </c>
      <c r="B48" s="1612" t="s">
        <v>237</v>
      </c>
      <c r="C48" s="1660">
        <v>5</v>
      </c>
      <c r="D48" s="1661">
        <v>6</v>
      </c>
      <c r="E48" s="2474">
        <v>81</v>
      </c>
    </row>
    <row r="49" spans="1:10" ht="14.1" customHeight="1" x14ac:dyDescent="0.2">
      <c r="A49" s="2477"/>
      <c r="B49" s="1612" t="s">
        <v>259</v>
      </c>
      <c r="C49" s="1660">
        <v>1</v>
      </c>
      <c r="D49" s="1661">
        <v>4</v>
      </c>
      <c r="E49" s="2474"/>
    </row>
    <row r="50" spans="1:10" ht="14.1" customHeight="1" x14ac:dyDescent="0.2">
      <c r="A50" s="2478"/>
      <c r="B50" s="1612" t="s">
        <v>260</v>
      </c>
      <c r="C50" s="1660">
        <v>1</v>
      </c>
      <c r="D50" s="1661">
        <v>2</v>
      </c>
      <c r="E50" s="2474"/>
    </row>
    <row r="51" spans="1:10" ht="14.1" customHeight="1" x14ac:dyDescent="0.2">
      <c r="A51" s="1662" t="s">
        <v>174</v>
      </c>
      <c r="B51" s="1612" t="s">
        <v>258</v>
      </c>
      <c r="C51" s="1660">
        <v>2</v>
      </c>
      <c r="D51" s="1661">
        <v>1</v>
      </c>
      <c r="E51" s="1614">
        <v>20</v>
      </c>
    </row>
    <row r="52" spans="1:10" ht="14.1" customHeight="1" x14ac:dyDescent="0.2">
      <c r="A52" s="2476" t="s">
        <v>327</v>
      </c>
      <c r="B52" s="1612" t="s">
        <v>398</v>
      </c>
      <c r="C52" s="1660">
        <v>4</v>
      </c>
      <c r="D52" s="1661">
        <v>3</v>
      </c>
      <c r="E52" s="2474">
        <v>27</v>
      </c>
    </row>
    <row r="53" spans="1:10" ht="14.1" customHeight="1" x14ac:dyDescent="0.2">
      <c r="A53" s="2477"/>
      <c r="B53" s="1612" t="s">
        <v>378</v>
      </c>
      <c r="C53" s="1660">
        <v>3</v>
      </c>
      <c r="D53" s="1661"/>
      <c r="E53" s="2474"/>
    </row>
    <row r="54" spans="1:10" ht="14.1" customHeight="1" x14ac:dyDescent="0.2">
      <c r="A54" s="2477"/>
      <c r="B54" s="1612" t="s">
        <v>399</v>
      </c>
      <c r="C54" s="1660">
        <v>5</v>
      </c>
      <c r="D54" s="1661">
        <v>3</v>
      </c>
      <c r="E54" s="2474"/>
    </row>
    <row r="55" spans="1:10" ht="14.1" customHeight="1" x14ac:dyDescent="0.2">
      <c r="A55" s="2478"/>
      <c r="B55" s="1612" t="s">
        <v>354</v>
      </c>
      <c r="C55" s="1664">
        <v>3</v>
      </c>
      <c r="D55" s="1665">
        <v>1</v>
      </c>
      <c r="E55" s="2474"/>
      <c r="J55" s="168"/>
    </row>
    <row r="56" spans="1:10" ht="14.1" customHeight="1" x14ac:dyDescent="0.2">
      <c r="A56" s="2472" t="s">
        <v>170</v>
      </c>
      <c r="B56" s="1612" t="s">
        <v>78</v>
      </c>
      <c r="C56" s="1660">
        <v>5</v>
      </c>
      <c r="D56" s="1661">
        <v>6</v>
      </c>
      <c r="E56" s="2474">
        <v>12</v>
      </c>
    </row>
    <row r="57" spans="1:10" ht="14.1" customHeight="1" x14ac:dyDescent="0.2">
      <c r="A57" s="2472"/>
      <c r="B57" s="1612" t="s">
        <v>400</v>
      </c>
      <c r="C57" s="1660">
        <v>5</v>
      </c>
      <c r="D57" s="1661">
        <v>6</v>
      </c>
      <c r="E57" s="2474"/>
    </row>
    <row r="58" spans="1:10" ht="14.1" customHeight="1" x14ac:dyDescent="0.2">
      <c r="A58" s="1666" t="s">
        <v>175</v>
      </c>
      <c r="B58" s="1612" t="s">
        <v>679</v>
      </c>
      <c r="C58" s="1660">
        <v>1</v>
      </c>
      <c r="D58" s="1661">
        <v>2</v>
      </c>
      <c r="E58" s="1614">
        <v>10</v>
      </c>
    </row>
    <row r="59" spans="1:10" ht="14.1" customHeight="1" x14ac:dyDescent="0.2">
      <c r="A59" s="1662" t="s">
        <v>172</v>
      </c>
      <c r="B59" s="1667" t="s">
        <v>401</v>
      </c>
      <c r="C59" s="1660">
        <v>12</v>
      </c>
      <c r="D59" s="1661">
        <v>14</v>
      </c>
      <c r="E59" s="1614">
        <v>27</v>
      </c>
    </row>
    <row r="60" spans="1:10" ht="14.1" customHeight="1" x14ac:dyDescent="0.2">
      <c r="A60" s="1666" t="s">
        <v>180</v>
      </c>
      <c r="B60" s="1612" t="s">
        <v>353</v>
      </c>
      <c r="C60" s="1660"/>
      <c r="D60" s="1661"/>
      <c r="E60" s="1614">
        <v>1</v>
      </c>
    </row>
    <row r="61" spans="1:10" ht="14.1" customHeight="1" x14ac:dyDescent="0.2">
      <c r="A61" s="1666" t="s">
        <v>178</v>
      </c>
      <c r="B61" s="1612" t="s">
        <v>261</v>
      </c>
      <c r="C61" s="1668">
        <v>23</v>
      </c>
      <c r="D61" s="1669">
        <v>29</v>
      </c>
      <c r="E61" s="1670">
        <v>46</v>
      </c>
    </row>
    <row r="62" spans="1:10" ht="14.1" customHeight="1" x14ac:dyDescent="0.2">
      <c r="A62" s="2472" t="s">
        <v>179</v>
      </c>
      <c r="B62" s="1612" t="s">
        <v>774</v>
      </c>
      <c r="C62" s="1660">
        <v>9</v>
      </c>
      <c r="D62" s="1661">
        <v>9</v>
      </c>
      <c r="E62" s="2474">
        <v>28</v>
      </c>
    </row>
    <row r="63" spans="1:10" ht="14.1" customHeight="1" thickBot="1" x14ac:dyDescent="0.25">
      <c r="A63" s="2473"/>
      <c r="B63" s="1616" t="s">
        <v>466</v>
      </c>
      <c r="C63" s="1660"/>
      <c r="D63" s="1661"/>
      <c r="E63" s="2475"/>
    </row>
    <row r="64" spans="1:10" ht="15" customHeight="1" thickBot="1" x14ac:dyDescent="0.25">
      <c r="A64" s="1619" t="s">
        <v>145</v>
      </c>
      <c r="B64" s="1671"/>
      <c r="C64" s="1672">
        <f>SUM(C42:C63)</f>
        <v>156</v>
      </c>
      <c r="D64" s="1672">
        <f>SUM(D42:D63)</f>
        <v>164</v>
      </c>
      <c r="E64" s="1637">
        <f>SUM(E42:E63)</f>
        <v>510</v>
      </c>
    </row>
    <row r="65" spans="1:5" ht="15" customHeight="1" thickBot="1" x14ac:dyDescent="0.25">
      <c r="A65" s="1619" t="s">
        <v>355</v>
      </c>
      <c r="B65" s="1673"/>
      <c r="C65" s="1674">
        <v>481</v>
      </c>
      <c r="D65" s="1675">
        <v>485</v>
      </c>
      <c r="E65" s="1637">
        <v>2046</v>
      </c>
    </row>
    <row r="66" spans="1:5" x14ac:dyDescent="0.2">
      <c r="A66" s="14" t="s">
        <v>964</v>
      </c>
      <c r="B66" s="38"/>
      <c r="C66" s="1676"/>
      <c r="D66" s="1676"/>
      <c r="E66" s="1676"/>
    </row>
  </sheetData>
  <mergeCells count="31">
    <mergeCell ref="A25:A26"/>
    <mergeCell ref="A22:A24"/>
    <mergeCell ref="E45:E46"/>
    <mergeCell ref="E7:E8"/>
    <mergeCell ref="A1:A2"/>
    <mergeCell ref="E1:E2"/>
    <mergeCell ref="E25:E26"/>
    <mergeCell ref="E5:E6"/>
    <mergeCell ref="E18:E21"/>
    <mergeCell ref="B1:B2"/>
    <mergeCell ref="E22:E24"/>
    <mergeCell ref="A5:A6"/>
    <mergeCell ref="D1:D2"/>
    <mergeCell ref="A7:A8"/>
    <mergeCell ref="C1:C2"/>
    <mergeCell ref="A18:A21"/>
    <mergeCell ref="A48:A50"/>
    <mergeCell ref="A42:A43"/>
    <mergeCell ref="D34:D35"/>
    <mergeCell ref="E48:E50"/>
    <mergeCell ref="B34:B35"/>
    <mergeCell ref="E34:E35"/>
    <mergeCell ref="A45:A46"/>
    <mergeCell ref="A34:A35"/>
    <mergeCell ref="C34:C35"/>
    <mergeCell ref="A62:A63"/>
    <mergeCell ref="E62:E63"/>
    <mergeCell ref="A52:A55"/>
    <mergeCell ref="E56:E57"/>
    <mergeCell ref="A56:A57"/>
    <mergeCell ref="E52:E55"/>
  </mergeCells>
  <phoneticPr fontId="38" type="noConversion"/>
  <pageMargins left="0.98425196850393704" right="0.98425196850393704" top="0.98425196850393704" bottom="0.98425196850393704" header="0.51181102362204722" footer="0.82677165354330717"/>
  <pageSetup paperSize="9" scale="93" orientation="landscape" r:id="rId1"/>
  <headerFooter alignWithMargins="0">
    <oddHeader xml:space="preserve">&amp;C&amp;"Times New Roman,Kalın"&amp;12 YAN DAL PROGRAMLARI ÖĞRENCİ VE MEZUN SAYILARI </oddHeader>
  </headerFooter>
  <rowBreaks count="1" manualBreakCount="1">
    <brk id="33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>
    <tabColor rgb="FF00B050"/>
  </sheetPr>
  <dimension ref="A1:T149"/>
  <sheetViews>
    <sheetView topLeftCell="F112" zoomScale="90" zoomScaleNormal="90" zoomScaleSheetLayoutView="75" zoomScalePageLayoutView="70" workbookViewId="0">
      <selection activeCell="M116" sqref="M116"/>
    </sheetView>
  </sheetViews>
  <sheetFormatPr defaultColWidth="10.7109375" defaultRowHeight="12.95" customHeight="1" x14ac:dyDescent="0.2"/>
  <cols>
    <col min="1" max="1" width="35.42578125" style="58" customWidth="1"/>
    <col min="2" max="2" width="23.7109375" style="60" customWidth="1"/>
    <col min="3" max="3" width="13.85546875" style="60" customWidth="1"/>
    <col min="4" max="4" width="13.140625" style="60" customWidth="1"/>
    <col min="5" max="5" width="22.28515625" style="60" customWidth="1"/>
    <col min="6" max="6" width="13.5703125" style="60" customWidth="1"/>
    <col min="7" max="7" width="14.5703125" style="60" customWidth="1"/>
    <col min="8" max="8" width="23.140625" style="60" customWidth="1"/>
    <col min="9" max="10" width="13.7109375" style="60" customWidth="1"/>
    <col min="11" max="11" width="22.42578125" style="60" customWidth="1"/>
    <col min="12" max="12" width="11.5703125" style="60" customWidth="1"/>
    <col min="13" max="13" width="14.5703125" style="60" customWidth="1"/>
    <col min="14" max="16384" width="10.7109375" style="53"/>
  </cols>
  <sheetData>
    <row r="1" spans="1:20" s="59" customFormat="1" ht="15" customHeight="1" thickBot="1" x14ac:dyDescent="0.25">
      <c r="A1" s="2501"/>
      <c r="B1" s="2503" t="s">
        <v>1152</v>
      </c>
      <c r="C1" s="2503"/>
      <c r="D1" s="2504"/>
      <c r="E1" s="2505" t="s">
        <v>919</v>
      </c>
      <c r="F1" s="2505"/>
      <c r="G1" s="2506"/>
      <c r="H1" s="2503" t="s">
        <v>1153</v>
      </c>
      <c r="I1" s="2503"/>
      <c r="J1" s="2504"/>
      <c r="K1" s="2507" t="s">
        <v>145</v>
      </c>
      <c r="L1" s="2508"/>
      <c r="M1" s="2509"/>
    </row>
    <row r="2" spans="1:20" s="59" customFormat="1" ht="15" customHeight="1" thickBot="1" x14ac:dyDescent="0.25">
      <c r="A2" s="2502"/>
      <c r="B2" s="553" t="s">
        <v>1156</v>
      </c>
      <c r="C2" s="553" t="s">
        <v>60</v>
      </c>
      <c r="D2" s="554" t="s">
        <v>144</v>
      </c>
      <c r="E2" s="553" t="s">
        <v>1156</v>
      </c>
      <c r="F2" s="553" t="s">
        <v>60</v>
      </c>
      <c r="G2" s="554" t="s">
        <v>144</v>
      </c>
      <c r="H2" s="553" t="s">
        <v>1156</v>
      </c>
      <c r="I2" s="553" t="s">
        <v>60</v>
      </c>
      <c r="J2" s="554" t="s">
        <v>144</v>
      </c>
      <c r="K2" s="553" t="s">
        <v>1156</v>
      </c>
      <c r="L2" s="553" t="s">
        <v>60</v>
      </c>
      <c r="M2" s="554" t="s">
        <v>144</v>
      </c>
    </row>
    <row r="3" spans="1:20" s="59" customFormat="1" ht="15" customHeight="1" thickBot="1" x14ac:dyDescent="0.25">
      <c r="A3" s="555" t="s">
        <v>305</v>
      </c>
      <c r="B3" s="556"/>
      <c r="C3" s="556"/>
      <c r="D3" s="556"/>
      <c r="E3" s="557"/>
      <c r="F3" s="557"/>
      <c r="G3" s="557"/>
      <c r="H3" s="556"/>
      <c r="I3" s="556"/>
      <c r="J3" s="556"/>
      <c r="K3" s="556"/>
      <c r="L3" s="556"/>
      <c r="M3" s="558"/>
    </row>
    <row r="4" spans="1:20" ht="15" customHeight="1" x14ac:dyDescent="0.25">
      <c r="A4" s="511" t="s">
        <v>153</v>
      </c>
      <c r="B4" s="221">
        <v>34</v>
      </c>
      <c r="C4" s="221">
        <v>3</v>
      </c>
      <c r="D4" s="221">
        <v>3</v>
      </c>
      <c r="E4" s="221">
        <v>1</v>
      </c>
      <c r="F4" s="221"/>
      <c r="G4" s="336"/>
      <c r="H4" s="221">
        <v>3</v>
      </c>
      <c r="I4" s="221"/>
      <c r="J4" s="336"/>
      <c r="K4" s="291">
        <v>38</v>
      </c>
      <c r="L4" s="563">
        <v>3</v>
      </c>
      <c r="M4" s="222">
        <v>3</v>
      </c>
      <c r="N4" s="60"/>
      <c r="O4" s="130"/>
      <c r="P4" s="130"/>
      <c r="Q4" s="82"/>
      <c r="S4" s="82"/>
      <c r="T4" s="130"/>
    </row>
    <row r="5" spans="1:20" ht="15" customHeight="1" x14ac:dyDescent="0.25">
      <c r="A5" s="512" t="s">
        <v>150</v>
      </c>
      <c r="B5" s="223">
        <v>80</v>
      </c>
      <c r="C5" s="564">
        <v>15</v>
      </c>
      <c r="D5" s="565">
        <v>4</v>
      </c>
      <c r="E5" s="223"/>
      <c r="F5" s="223"/>
      <c r="G5" s="306"/>
      <c r="H5" s="223">
        <v>1</v>
      </c>
      <c r="I5" s="223">
        <v>3</v>
      </c>
      <c r="J5" s="306"/>
      <c r="K5" s="298">
        <v>81</v>
      </c>
      <c r="L5" s="564">
        <v>18</v>
      </c>
      <c r="M5" s="224">
        <v>4</v>
      </c>
      <c r="N5" s="60"/>
      <c r="O5" s="130"/>
      <c r="P5" s="130"/>
      <c r="Q5" s="82"/>
      <c r="S5" s="82"/>
      <c r="T5" s="130"/>
    </row>
    <row r="6" spans="1:20" ht="15" customHeight="1" x14ac:dyDescent="0.35">
      <c r="A6" s="283" t="s">
        <v>14</v>
      </c>
      <c r="B6" s="223"/>
      <c r="C6" s="564">
        <v>3</v>
      </c>
      <c r="D6" s="565">
        <v>2</v>
      </c>
      <c r="E6" s="223"/>
      <c r="F6" s="223"/>
      <c r="G6" s="293"/>
      <c r="H6" s="223"/>
      <c r="I6" s="223"/>
      <c r="J6" s="293"/>
      <c r="K6" s="298"/>
      <c r="L6" s="564">
        <v>3</v>
      </c>
      <c r="M6" s="224">
        <v>2</v>
      </c>
      <c r="N6" s="60"/>
      <c r="O6" s="130"/>
      <c r="P6" s="130"/>
      <c r="Q6" s="60"/>
      <c r="S6" s="238"/>
      <c r="T6" s="130"/>
    </row>
    <row r="7" spans="1:20" ht="15" customHeight="1" x14ac:dyDescent="0.35">
      <c r="A7" s="283" t="s">
        <v>922</v>
      </c>
      <c r="B7" s="223"/>
      <c r="C7" s="223">
        <v>2</v>
      </c>
      <c r="D7" s="565">
        <v>2</v>
      </c>
      <c r="E7" s="223"/>
      <c r="F7" s="223"/>
      <c r="G7" s="293"/>
      <c r="H7" s="223"/>
      <c r="I7" s="223">
        <v>1</v>
      </c>
      <c r="J7" s="293"/>
      <c r="K7" s="298"/>
      <c r="L7" s="564">
        <v>3</v>
      </c>
      <c r="M7" s="224">
        <v>2</v>
      </c>
      <c r="N7" s="60"/>
      <c r="O7" s="130"/>
      <c r="P7" s="130"/>
      <c r="Q7" s="60"/>
      <c r="S7" s="60"/>
      <c r="T7" s="130"/>
    </row>
    <row r="8" spans="1:20" ht="15" customHeight="1" x14ac:dyDescent="0.35">
      <c r="A8" s="283" t="s">
        <v>15</v>
      </c>
      <c r="B8" s="223"/>
      <c r="C8" s="564">
        <v>4</v>
      </c>
      <c r="D8" s="565">
        <v>1</v>
      </c>
      <c r="E8" s="223"/>
      <c r="F8" s="223"/>
      <c r="G8" s="293"/>
      <c r="H8" s="223"/>
      <c r="I8" s="223">
        <v>1</v>
      </c>
      <c r="J8" s="293"/>
      <c r="K8" s="298"/>
      <c r="L8" s="564">
        <v>5</v>
      </c>
      <c r="M8" s="224">
        <v>1</v>
      </c>
      <c r="N8" s="60"/>
      <c r="O8" s="236"/>
      <c r="P8" s="130"/>
      <c r="Q8" s="60"/>
      <c r="S8" s="60"/>
      <c r="T8" s="130"/>
    </row>
    <row r="9" spans="1:20" ht="15" customHeight="1" x14ac:dyDescent="0.25">
      <c r="A9" s="512" t="s">
        <v>152</v>
      </c>
      <c r="B9" s="223">
        <v>48</v>
      </c>
      <c r="C9" s="223"/>
      <c r="D9" s="565">
        <v>3</v>
      </c>
      <c r="E9" s="223">
        <v>1</v>
      </c>
      <c r="F9" s="223"/>
      <c r="G9" s="306"/>
      <c r="H9" s="223">
        <v>1</v>
      </c>
      <c r="I9" s="223"/>
      <c r="J9" s="306"/>
      <c r="K9" s="298">
        <v>50</v>
      </c>
      <c r="L9" s="564"/>
      <c r="M9" s="224">
        <v>3</v>
      </c>
      <c r="N9" s="60"/>
      <c r="O9" s="130"/>
      <c r="P9" s="130"/>
      <c r="Q9" s="82"/>
      <c r="S9" s="82"/>
      <c r="T9" s="130"/>
    </row>
    <row r="10" spans="1:20" ht="15" customHeight="1" x14ac:dyDescent="0.35">
      <c r="A10" s="283" t="s">
        <v>18</v>
      </c>
      <c r="B10" s="223"/>
      <c r="C10" s="223">
        <v>3</v>
      </c>
      <c r="D10" s="565"/>
      <c r="E10" s="564"/>
      <c r="F10" s="566"/>
      <c r="G10" s="589"/>
      <c r="H10" s="564"/>
      <c r="I10" s="566">
        <v>1</v>
      </c>
      <c r="J10" s="589"/>
      <c r="K10" s="298"/>
      <c r="L10" s="564">
        <v>4</v>
      </c>
      <c r="M10" s="224"/>
      <c r="N10" s="60"/>
      <c r="O10" s="130"/>
      <c r="P10" s="130"/>
      <c r="Q10" s="60"/>
      <c r="S10" s="60"/>
      <c r="T10" s="130"/>
    </row>
    <row r="11" spans="1:20" ht="15" customHeight="1" x14ac:dyDescent="0.25">
      <c r="A11" s="522" t="s">
        <v>349</v>
      </c>
      <c r="B11" s="303"/>
      <c r="C11" s="223"/>
      <c r="D11" s="637"/>
      <c r="E11" s="569"/>
      <c r="F11" s="570"/>
      <c r="G11" s="598"/>
      <c r="H11" s="569">
        <v>1</v>
      </c>
      <c r="I11" s="570"/>
      <c r="J11" s="598"/>
      <c r="K11" s="1759">
        <v>1</v>
      </c>
      <c r="L11" s="569"/>
      <c r="M11" s="304"/>
      <c r="N11" s="60"/>
      <c r="O11" s="130"/>
      <c r="P11" s="130"/>
      <c r="Q11" s="60"/>
      <c r="S11" s="60"/>
      <c r="T11" s="130"/>
    </row>
    <row r="12" spans="1:20" ht="17.100000000000001" customHeight="1" thickBot="1" x14ac:dyDescent="0.4">
      <c r="A12" s="513" t="s">
        <v>17</v>
      </c>
      <c r="B12" s="225"/>
      <c r="C12" s="564">
        <v>4</v>
      </c>
      <c r="D12" s="568"/>
      <c r="E12" s="569"/>
      <c r="F12" s="570"/>
      <c r="G12" s="637"/>
      <c r="H12" s="569"/>
      <c r="I12" s="570"/>
      <c r="J12" s="637"/>
      <c r="K12" s="295"/>
      <c r="L12" s="572">
        <v>4</v>
      </c>
      <c r="M12" s="226"/>
      <c r="N12" s="60"/>
      <c r="O12" s="130"/>
      <c r="P12" s="130"/>
      <c r="Q12" s="60"/>
      <c r="S12" s="60"/>
      <c r="T12" s="130"/>
    </row>
    <row r="13" spans="1:20" s="52" customFormat="1" ht="15" customHeight="1" thickBot="1" x14ac:dyDescent="0.3">
      <c r="A13" s="573" t="s">
        <v>145</v>
      </c>
      <c r="B13" s="604">
        <f>SUM(B4:B12)</f>
        <v>162</v>
      </c>
      <c r="C13" s="604">
        <f>SUM(C4:C12)</f>
        <v>34</v>
      </c>
      <c r="D13" s="604">
        <f t="shared" ref="D13:M13" si="0">SUM(D4:D12)</f>
        <v>15</v>
      </c>
      <c r="E13" s="604">
        <f t="shared" si="0"/>
        <v>2</v>
      </c>
      <c r="F13" s="604">
        <f t="shared" si="0"/>
        <v>0</v>
      </c>
      <c r="G13" s="604">
        <f t="shared" si="0"/>
        <v>0</v>
      </c>
      <c r="H13" s="604">
        <f t="shared" si="0"/>
        <v>6</v>
      </c>
      <c r="I13" s="604">
        <f t="shared" si="0"/>
        <v>6</v>
      </c>
      <c r="J13" s="604">
        <f t="shared" si="0"/>
        <v>0</v>
      </c>
      <c r="K13" s="604">
        <f t="shared" si="0"/>
        <v>170</v>
      </c>
      <c r="L13" s="604">
        <f t="shared" si="0"/>
        <v>40</v>
      </c>
      <c r="M13" s="604">
        <f t="shared" si="0"/>
        <v>15</v>
      </c>
      <c r="N13" s="127"/>
      <c r="O13" s="127"/>
    </row>
    <row r="14" spans="1:20" s="52" customFormat="1" ht="15" customHeight="1" thickBot="1" x14ac:dyDescent="0.3">
      <c r="A14" s="573" t="s">
        <v>481</v>
      </c>
      <c r="B14" s="557"/>
      <c r="C14" s="557"/>
      <c r="D14" s="557"/>
      <c r="E14" s="306"/>
      <c r="F14" s="306"/>
      <c r="G14" s="306"/>
      <c r="H14" s="306"/>
      <c r="I14" s="306"/>
      <c r="J14" s="306"/>
      <c r="K14" s="557"/>
      <c r="L14" s="557"/>
      <c r="M14" s="575"/>
      <c r="N14" s="127"/>
      <c r="O14" s="127"/>
    </row>
    <row r="15" spans="1:20" s="52" customFormat="1" ht="15" customHeight="1" x14ac:dyDescent="0.25">
      <c r="A15" s="559" t="s">
        <v>154</v>
      </c>
      <c r="B15" s="273">
        <v>34</v>
      </c>
      <c r="C15" s="273">
        <v>13</v>
      </c>
      <c r="D15" s="562">
        <v>3</v>
      </c>
      <c r="E15" s="221">
        <v>5</v>
      </c>
      <c r="F15" s="221"/>
      <c r="G15" s="222"/>
      <c r="H15" s="221">
        <v>6</v>
      </c>
      <c r="I15" s="221">
        <v>3</v>
      </c>
      <c r="J15" s="222"/>
      <c r="K15" s="291">
        <v>45</v>
      </c>
      <c r="L15" s="563">
        <v>16</v>
      </c>
      <c r="M15" s="538">
        <v>3</v>
      </c>
      <c r="N15" s="2500"/>
      <c r="O15" s="2500"/>
      <c r="P15" s="130"/>
      <c r="Q15" s="82"/>
      <c r="R15" s="130"/>
    </row>
    <row r="16" spans="1:20" ht="15" customHeight="1" x14ac:dyDescent="0.25">
      <c r="A16" s="335" t="s">
        <v>156</v>
      </c>
      <c r="B16" s="223">
        <v>18</v>
      </c>
      <c r="C16" s="223"/>
      <c r="D16" s="565"/>
      <c r="E16" s="223">
        <v>2</v>
      </c>
      <c r="F16" s="223"/>
      <c r="G16" s="224"/>
      <c r="H16" s="223">
        <v>8</v>
      </c>
      <c r="I16" s="223"/>
      <c r="J16" s="224"/>
      <c r="K16" s="396">
        <v>28</v>
      </c>
      <c r="L16" s="561"/>
      <c r="M16" s="402"/>
      <c r="N16" s="60"/>
      <c r="O16" s="60"/>
      <c r="P16" s="130"/>
      <c r="Q16" s="82"/>
      <c r="R16" s="130"/>
    </row>
    <row r="17" spans="1:18" ht="15" customHeight="1" x14ac:dyDescent="0.25">
      <c r="A17" s="335" t="s">
        <v>159</v>
      </c>
      <c r="B17" s="223">
        <v>19</v>
      </c>
      <c r="C17" s="223">
        <v>7</v>
      </c>
      <c r="D17" s="565">
        <v>3</v>
      </c>
      <c r="E17" s="223">
        <v>2</v>
      </c>
      <c r="F17" s="223"/>
      <c r="G17" s="224"/>
      <c r="H17" s="223">
        <v>6</v>
      </c>
      <c r="I17" s="223">
        <v>1</v>
      </c>
      <c r="J17" s="224">
        <v>1</v>
      </c>
      <c r="K17" s="396">
        <v>27</v>
      </c>
      <c r="L17" s="561">
        <v>8</v>
      </c>
      <c r="M17" s="402">
        <v>4</v>
      </c>
      <c r="N17" s="60"/>
      <c r="O17" s="60"/>
      <c r="P17" s="130"/>
      <c r="Q17" s="82"/>
      <c r="R17" s="130"/>
    </row>
    <row r="18" spans="1:18" ht="15" customHeight="1" x14ac:dyDescent="0.25">
      <c r="A18" s="335" t="s">
        <v>160</v>
      </c>
      <c r="B18" s="223">
        <v>40</v>
      </c>
      <c r="C18" s="223">
        <v>10</v>
      </c>
      <c r="D18" s="565">
        <v>5</v>
      </c>
      <c r="E18" s="223">
        <v>4</v>
      </c>
      <c r="F18" s="223"/>
      <c r="G18" s="224"/>
      <c r="H18" s="223">
        <v>8</v>
      </c>
      <c r="I18" s="223"/>
      <c r="J18" s="224"/>
      <c r="K18" s="396">
        <v>52</v>
      </c>
      <c r="L18" s="561">
        <v>10</v>
      </c>
      <c r="M18" s="402">
        <v>5</v>
      </c>
      <c r="P18" s="130"/>
      <c r="Q18" s="82"/>
      <c r="R18" s="130"/>
    </row>
    <row r="19" spans="1:18" ht="15" customHeight="1" x14ac:dyDescent="0.25">
      <c r="A19" s="335" t="s">
        <v>163</v>
      </c>
      <c r="B19" s="223">
        <v>39</v>
      </c>
      <c r="C19" s="223">
        <v>2</v>
      </c>
      <c r="D19" s="565">
        <v>1</v>
      </c>
      <c r="E19" s="223">
        <v>2</v>
      </c>
      <c r="F19" s="223"/>
      <c r="G19" s="224"/>
      <c r="H19" s="223"/>
      <c r="I19" s="223">
        <v>2</v>
      </c>
      <c r="J19" s="224"/>
      <c r="K19" s="396">
        <v>41</v>
      </c>
      <c r="L19" s="561">
        <v>4</v>
      </c>
      <c r="M19" s="402">
        <v>1</v>
      </c>
      <c r="N19" s="60"/>
      <c r="O19" s="60"/>
      <c r="P19" s="130"/>
      <c r="Q19" s="82"/>
      <c r="R19" s="130"/>
    </row>
    <row r="20" spans="1:18" ht="15" customHeight="1" x14ac:dyDescent="0.25">
      <c r="A20" s="335" t="s">
        <v>155</v>
      </c>
      <c r="B20" s="223">
        <v>46</v>
      </c>
      <c r="C20" s="223">
        <v>12</v>
      </c>
      <c r="D20" s="565">
        <v>3</v>
      </c>
      <c r="E20" s="223">
        <v>1</v>
      </c>
      <c r="F20" s="223"/>
      <c r="G20" s="224"/>
      <c r="H20" s="223">
        <v>8</v>
      </c>
      <c r="I20" s="223">
        <v>1</v>
      </c>
      <c r="J20" s="224">
        <v>1</v>
      </c>
      <c r="K20" s="396">
        <v>55</v>
      </c>
      <c r="L20" s="561">
        <v>13</v>
      </c>
      <c r="M20" s="402">
        <v>4</v>
      </c>
      <c r="N20" s="60"/>
      <c r="O20" s="60"/>
      <c r="P20" s="130"/>
      <c r="Q20" s="82"/>
      <c r="R20" s="130"/>
    </row>
    <row r="21" spans="1:18" ht="15" customHeight="1" x14ac:dyDescent="0.25">
      <c r="A21" s="335" t="s">
        <v>158</v>
      </c>
      <c r="B21" s="223">
        <v>59</v>
      </c>
      <c r="C21" s="223"/>
      <c r="D21" s="565">
        <v>2</v>
      </c>
      <c r="E21" s="223">
        <v>5</v>
      </c>
      <c r="F21" s="223"/>
      <c r="G21" s="224"/>
      <c r="H21" s="223">
        <v>7</v>
      </c>
      <c r="I21" s="223"/>
      <c r="J21" s="224"/>
      <c r="K21" s="396">
        <v>71</v>
      </c>
      <c r="L21" s="561"/>
      <c r="M21" s="402">
        <v>2</v>
      </c>
      <c r="N21" s="60"/>
      <c r="O21" s="60"/>
      <c r="P21" s="130"/>
      <c r="Q21" s="82"/>
      <c r="R21" s="130"/>
    </row>
    <row r="22" spans="1:18" ht="15" customHeight="1" x14ac:dyDescent="0.25">
      <c r="A22" s="335" t="s">
        <v>161</v>
      </c>
      <c r="B22" s="223">
        <v>82</v>
      </c>
      <c r="C22" s="223">
        <v>32</v>
      </c>
      <c r="D22" s="565">
        <v>11</v>
      </c>
      <c r="E22" s="223">
        <v>1</v>
      </c>
      <c r="F22" s="223"/>
      <c r="G22" s="224"/>
      <c r="H22" s="223"/>
      <c r="I22" s="223">
        <v>1</v>
      </c>
      <c r="J22" s="224">
        <v>2</v>
      </c>
      <c r="K22" s="396">
        <v>83</v>
      </c>
      <c r="L22" s="561">
        <v>33</v>
      </c>
      <c r="M22" s="402">
        <v>13</v>
      </c>
      <c r="N22" s="60"/>
      <c r="O22" s="60"/>
      <c r="P22" s="130"/>
      <c r="Q22" s="82"/>
      <c r="R22" s="130"/>
    </row>
    <row r="23" spans="1:18" ht="15" customHeight="1" x14ac:dyDescent="0.35">
      <c r="A23" s="262" t="s">
        <v>20</v>
      </c>
      <c r="B23" s="223"/>
      <c r="C23" s="223"/>
      <c r="D23" s="565"/>
      <c r="E23" s="223"/>
      <c r="F23" s="223"/>
      <c r="G23" s="224"/>
      <c r="H23" s="223"/>
      <c r="I23" s="223"/>
      <c r="J23" s="224"/>
      <c r="K23" s="396"/>
      <c r="L23" s="561"/>
      <c r="M23" s="402"/>
      <c r="N23" s="60"/>
      <c r="O23" s="60"/>
      <c r="P23" s="130"/>
      <c r="Q23" s="82"/>
      <c r="R23" s="130"/>
    </row>
    <row r="24" spans="1:18" ht="17.100000000000001" customHeight="1" x14ac:dyDescent="0.35">
      <c r="A24" s="262" t="s">
        <v>19</v>
      </c>
      <c r="B24" s="564"/>
      <c r="C24" s="564"/>
      <c r="D24" s="565"/>
      <c r="E24" s="564"/>
      <c r="F24" s="564"/>
      <c r="G24" s="576"/>
      <c r="H24" s="564"/>
      <c r="I24" s="564"/>
      <c r="J24" s="576"/>
      <c r="K24" s="396"/>
      <c r="L24" s="561"/>
      <c r="M24" s="402"/>
      <c r="P24" s="130"/>
      <c r="Q24" s="238"/>
      <c r="R24" s="130"/>
    </row>
    <row r="25" spans="1:18" ht="15" customHeight="1" x14ac:dyDescent="0.25">
      <c r="A25" s="335" t="s">
        <v>162</v>
      </c>
      <c r="B25" s="223">
        <v>57</v>
      </c>
      <c r="C25" s="223">
        <v>3</v>
      </c>
      <c r="D25" s="565">
        <v>8</v>
      </c>
      <c r="E25" s="223">
        <v>5</v>
      </c>
      <c r="F25" s="223"/>
      <c r="G25" s="224"/>
      <c r="H25" s="223">
        <v>1</v>
      </c>
      <c r="I25" s="223"/>
      <c r="J25" s="224"/>
      <c r="K25" s="396">
        <v>63</v>
      </c>
      <c r="L25" s="561">
        <v>4</v>
      </c>
      <c r="M25" s="402">
        <v>8</v>
      </c>
      <c r="P25" s="130"/>
      <c r="Q25" s="82"/>
      <c r="R25" s="130"/>
    </row>
    <row r="26" spans="1:18" ht="15" customHeight="1" x14ac:dyDescent="0.35">
      <c r="A26" s="262" t="s">
        <v>21</v>
      </c>
      <c r="B26" s="564"/>
      <c r="C26" s="564"/>
      <c r="D26" s="565"/>
      <c r="E26" s="564"/>
      <c r="F26" s="564"/>
      <c r="G26" s="576"/>
      <c r="H26" s="564"/>
      <c r="I26" s="564"/>
      <c r="J26" s="576"/>
      <c r="K26" s="396"/>
      <c r="L26" s="561"/>
      <c r="M26" s="402"/>
      <c r="N26" s="60"/>
      <c r="O26" s="60"/>
      <c r="P26" s="130"/>
      <c r="Q26" s="238"/>
      <c r="R26" s="130"/>
    </row>
    <row r="27" spans="1:18" ht="15" customHeight="1" thickBot="1" x14ac:dyDescent="0.3">
      <c r="A27" s="577" t="s">
        <v>157</v>
      </c>
      <c r="B27" s="225">
        <v>24</v>
      </c>
      <c r="C27" s="225">
        <v>1</v>
      </c>
      <c r="D27" s="568">
        <v>3</v>
      </c>
      <c r="E27" s="303">
        <v>4</v>
      </c>
      <c r="F27" s="303"/>
      <c r="G27" s="304"/>
      <c r="H27" s="303">
        <v>2</v>
      </c>
      <c r="I27" s="303"/>
      <c r="J27" s="304"/>
      <c r="K27" s="781">
        <v>30</v>
      </c>
      <c r="L27" s="782">
        <v>1</v>
      </c>
      <c r="M27" s="282">
        <v>3</v>
      </c>
      <c r="N27" s="60"/>
      <c r="O27" s="60"/>
      <c r="P27" s="130"/>
      <c r="Q27" s="82"/>
      <c r="R27" s="130"/>
    </row>
    <row r="28" spans="1:18" s="52" customFormat="1" ht="15" customHeight="1" thickBot="1" x14ac:dyDescent="0.3">
      <c r="A28" s="607" t="s">
        <v>145</v>
      </c>
      <c r="B28" s="190">
        <f>SUM(B15:B27)</f>
        <v>418</v>
      </c>
      <c r="C28" s="190">
        <f t="shared" ref="C28:M28" si="1">SUM(C15:C27)</f>
        <v>80</v>
      </c>
      <c r="D28" s="190">
        <f t="shared" si="1"/>
        <v>39</v>
      </c>
      <c r="E28" s="190">
        <f t="shared" si="1"/>
        <v>31</v>
      </c>
      <c r="F28" s="190">
        <f t="shared" si="1"/>
        <v>0</v>
      </c>
      <c r="G28" s="190">
        <f t="shared" si="1"/>
        <v>0</v>
      </c>
      <c r="H28" s="190">
        <f t="shared" si="1"/>
        <v>46</v>
      </c>
      <c r="I28" s="190">
        <f t="shared" si="1"/>
        <v>8</v>
      </c>
      <c r="J28" s="190">
        <f t="shared" si="1"/>
        <v>4</v>
      </c>
      <c r="K28" s="190">
        <f t="shared" si="1"/>
        <v>495</v>
      </c>
      <c r="L28" s="190">
        <f t="shared" si="1"/>
        <v>89</v>
      </c>
      <c r="M28" s="190">
        <f t="shared" si="1"/>
        <v>43</v>
      </c>
      <c r="N28" s="127"/>
      <c r="O28" s="127"/>
    </row>
    <row r="29" spans="1:18" s="52" customFormat="1" ht="15" customHeight="1" thickBot="1" x14ac:dyDescent="0.3">
      <c r="A29" s="573" t="s">
        <v>306</v>
      </c>
      <c r="B29" s="578"/>
      <c r="C29" s="578"/>
      <c r="D29" s="578"/>
      <c r="E29" s="306"/>
      <c r="F29" s="306"/>
      <c r="G29" s="306"/>
      <c r="H29" s="306"/>
      <c r="I29" s="306"/>
      <c r="J29" s="306"/>
      <c r="K29" s="578"/>
      <c r="L29" s="578"/>
      <c r="M29" s="575"/>
      <c r="N29" s="127"/>
      <c r="O29" s="127"/>
    </row>
    <row r="30" spans="1:18" s="52" customFormat="1" ht="15" customHeight="1" x14ac:dyDescent="0.25">
      <c r="A30" s="559" t="s">
        <v>165</v>
      </c>
      <c r="B30" s="273">
        <v>84</v>
      </c>
      <c r="C30" s="561">
        <v>11</v>
      </c>
      <c r="D30" s="562">
        <v>3</v>
      </c>
      <c r="E30" s="221">
        <v>4</v>
      </c>
      <c r="F30" s="221"/>
      <c r="G30" s="222"/>
      <c r="H30" s="221">
        <v>20</v>
      </c>
      <c r="I30" s="221"/>
      <c r="J30" s="222"/>
      <c r="K30" s="291">
        <v>108</v>
      </c>
      <c r="L30" s="291">
        <v>11</v>
      </c>
      <c r="M30" s="783">
        <v>3</v>
      </c>
      <c r="N30" s="60"/>
      <c r="O30" s="60"/>
      <c r="P30" s="130"/>
      <c r="Q30" s="130"/>
      <c r="R30" s="82"/>
    </row>
    <row r="31" spans="1:18" ht="15" customHeight="1" x14ac:dyDescent="0.25">
      <c r="A31" s="335" t="s">
        <v>167</v>
      </c>
      <c r="B31" s="223">
        <v>120</v>
      </c>
      <c r="C31" s="564">
        <v>7</v>
      </c>
      <c r="D31" s="565">
        <v>2</v>
      </c>
      <c r="E31" s="223">
        <v>12</v>
      </c>
      <c r="F31" s="223"/>
      <c r="G31" s="224"/>
      <c r="H31" s="223">
        <v>10</v>
      </c>
      <c r="I31" s="223">
        <v>1</v>
      </c>
      <c r="J31" s="224"/>
      <c r="K31" s="396">
        <v>142</v>
      </c>
      <c r="L31" s="396">
        <v>8</v>
      </c>
      <c r="M31" s="579">
        <v>2</v>
      </c>
      <c r="P31" s="130"/>
      <c r="Q31" s="130"/>
      <c r="R31" s="82"/>
    </row>
    <row r="32" spans="1:18" ht="15" customHeight="1" x14ac:dyDescent="0.25">
      <c r="A32" s="580" t="s">
        <v>424</v>
      </c>
      <c r="B32" s="223">
        <v>22</v>
      </c>
      <c r="C32" s="564"/>
      <c r="D32" s="565"/>
      <c r="E32" s="223">
        <v>3</v>
      </c>
      <c r="F32" s="223"/>
      <c r="G32" s="224"/>
      <c r="H32" s="223"/>
      <c r="I32" s="223"/>
      <c r="J32" s="224"/>
      <c r="K32" s="396">
        <v>25</v>
      </c>
      <c r="L32" s="396"/>
      <c r="M32" s="579"/>
      <c r="N32" s="60"/>
      <c r="O32" s="60"/>
      <c r="P32" s="130"/>
      <c r="Q32" s="130"/>
      <c r="R32" s="82"/>
    </row>
    <row r="33" spans="1:18" ht="17.100000000000001" customHeight="1" x14ac:dyDescent="0.35">
      <c r="A33" s="283" t="s">
        <v>22</v>
      </c>
      <c r="B33" s="564"/>
      <c r="C33" s="564">
        <v>27</v>
      </c>
      <c r="D33" s="565"/>
      <c r="E33" s="564"/>
      <c r="F33" s="564"/>
      <c r="G33" s="576"/>
      <c r="H33" s="564"/>
      <c r="I33" s="564"/>
      <c r="J33" s="576"/>
      <c r="K33" s="396"/>
      <c r="L33" s="396">
        <v>27</v>
      </c>
      <c r="M33" s="579"/>
      <c r="N33" s="60"/>
      <c r="O33" s="60"/>
      <c r="P33" s="130"/>
      <c r="Q33" s="236"/>
      <c r="R33" s="60"/>
    </row>
    <row r="34" spans="1:18" ht="15" customHeight="1" x14ac:dyDescent="0.25">
      <c r="A34" s="581" t="s">
        <v>181</v>
      </c>
      <c r="B34" s="223">
        <v>80</v>
      </c>
      <c r="C34" s="564">
        <v>8</v>
      </c>
      <c r="D34" s="565">
        <v>1</v>
      </c>
      <c r="E34" s="223">
        <v>11</v>
      </c>
      <c r="F34" s="223"/>
      <c r="G34" s="224"/>
      <c r="H34" s="223">
        <v>10</v>
      </c>
      <c r="I34" s="223"/>
      <c r="J34" s="224"/>
      <c r="K34" s="396">
        <v>101</v>
      </c>
      <c r="L34" s="396">
        <v>8</v>
      </c>
      <c r="M34" s="579">
        <v>1</v>
      </c>
      <c r="N34" s="60"/>
      <c r="O34" s="60"/>
      <c r="P34" s="130"/>
      <c r="Q34" s="130"/>
      <c r="R34" s="82"/>
    </row>
    <row r="35" spans="1:18" ht="15" customHeight="1" x14ac:dyDescent="0.25">
      <c r="A35" s="582" t="s">
        <v>419</v>
      </c>
      <c r="B35" s="223">
        <v>71</v>
      </c>
      <c r="C35" s="223">
        <v>16</v>
      </c>
      <c r="D35" s="565">
        <v>7</v>
      </c>
      <c r="E35" s="223">
        <v>7</v>
      </c>
      <c r="F35" s="223"/>
      <c r="G35" s="224"/>
      <c r="H35" s="223">
        <v>1</v>
      </c>
      <c r="I35" s="223"/>
      <c r="J35" s="224"/>
      <c r="K35" s="396">
        <v>79</v>
      </c>
      <c r="L35" s="396">
        <v>16</v>
      </c>
      <c r="M35" s="579">
        <v>7</v>
      </c>
      <c r="N35" s="60"/>
      <c r="O35" s="60"/>
      <c r="P35" s="130"/>
      <c r="Q35" s="130"/>
      <c r="R35" s="82"/>
    </row>
    <row r="36" spans="1:18" ht="15" customHeight="1" x14ac:dyDescent="0.25">
      <c r="A36" s="582" t="s">
        <v>1066</v>
      </c>
      <c r="B36" s="303">
        <v>17</v>
      </c>
      <c r="C36" s="303"/>
      <c r="D36" s="637"/>
      <c r="E36" s="303">
        <v>2</v>
      </c>
      <c r="F36" s="303"/>
      <c r="G36" s="304"/>
      <c r="H36" s="303"/>
      <c r="I36" s="303"/>
      <c r="J36" s="304"/>
      <c r="K36" s="638">
        <v>19</v>
      </c>
      <c r="L36" s="638"/>
      <c r="M36" s="639"/>
      <c r="N36" s="60"/>
      <c r="O36" s="60"/>
      <c r="P36" s="130"/>
      <c r="Q36" s="130"/>
      <c r="R36" s="82"/>
    </row>
    <row r="37" spans="1:18" ht="15" customHeight="1" thickBot="1" x14ac:dyDescent="0.3">
      <c r="A37" s="583" t="s">
        <v>726</v>
      </c>
      <c r="B37" s="225">
        <v>11</v>
      </c>
      <c r="C37" s="572"/>
      <c r="D37" s="568"/>
      <c r="E37" s="303"/>
      <c r="F37" s="303"/>
      <c r="G37" s="304"/>
      <c r="H37" s="303"/>
      <c r="I37" s="303"/>
      <c r="J37" s="304"/>
      <c r="K37" s="781">
        <v>11</v>
      </c>
      <c r="L37" s="781"/>
      <c r="M37" s="784"/>
      <c r="N37" s="60"/>
      <c r="O37" s="60"/>
      <c r="P37" s="130"/>
      <c r="Q37" s="130"/>
      <c r="R37" s="82"/>
    </row>
    <row r="38" spans="1:18" s="52" customFormat="1" ht="15" customHeight="1" thickBot="1" x14ac:dyDescent="0.3">
      <c r="A38" s="573" t="s">
        <v>145</v>
      </c>
      <c r="B38" s="190">
        <f>SUM(B30:B37)</f>
        <v>405</v>
      </c>
      <c r="C38" s="190">
        <f t="shared" ref="C38:M38" si="2">SUM(C30:C37)</f>
        <v>69</v>
      </c>
      <c r="D38" s="190">
        <f t="shared" si="2"/>
        <v>13</v>
      </c>
      <c r="E38" s="190">
        <f t="shared" si="2"/>
        <v>39</v>
      </c>
      <c r="F38" s="190">
        <f t="shared" si="2"/>
        <v>0</v>
      </c>
      <c r="G38" s="190">
        <f t="shared" si="2"/>
        <v>0</v>
      </c>
      <c r="H38" s="190">
        <f t="shared" si="2"/>
        <v>41</v>
      </c>
      <c r="I38" s="190">
        <f t="shared" si="2"/>
        <v>1</v>
      </c>
      <c r="J38" s="190">
        <f t="shared" si="2"/>
        <v>0</v>
      </c>
      <c r="K38" s="190">
        <f t="shared" si="2"/>
        <v>485</v>
      </c>
      <c r="L38" s="190">
        <f t="shared" si="2"/>
        <v>70</v>
      </c>
      <c r="M38" s="190">
        <f t="shared" si="2"/>
        <v>13</v>
      </c>
      <c r="N38" s="127"/>
      <c r="O38" s="127"/>
    </row>
    <row r="39" spans="1:18" s="52" customFormat="1" ht="15" customHeight="1" thickBot="1" x14ac:dyDescent="0.3">
      <c r="A39" s="573" t="s">
        <v>307</v>
      </c>
      <c r="B39" s="578"/>
      <c r="C39" s="578"/>
      <c r="D39" s="578"/>
      <c r="E39" s="584"/>
      <c r="F39" s="584"/>
      <c r="G39" s="585"/>
      <c r="H39" s="584"/>
      <c r="I39" s="584"/>
      <c r="J39" s="585"/>
      <c r="K39" s="640"/>
      <c r="L39" s="640"/>
      <c r="M39" s="558"/>
      <c r="N39" s="127"/>
      <c r="O39" s="127"/>
      <c r="P39" s="239"/>
      <c r="Q39" s="82"/>
    </row>
    <row r="40" spans="1:18" ht="17.100000000000001" customHeight="1" x14ac:dyDescent="0.25">
      <c r="A40" s="531" t="s">
        <v>450</v>
      </c>
      <c r="B40" s="221">
        <v>52</v>
      </c>
      <c r="C40" s="221">
        <v>7</v>
      </c>
      <c r="D40" s="586">
        <v>5</v>
      </c>
      <c r="E40" s="221"/>
      <c r="F40" s="221"/>
      <c r="G40" s="336"/>
      <c r="H40" s="221">
        <v>3</v>
      </c>
      <c r="I40" s="221"/>
      <c r="J40" s="336">
        <v>1</v>
      </c>
      <c r="K40" s="563">
        <v>55</v>
      </c>
      <c r="L40" s="291">
        <v>7</v>
      </c>
      <c r="M40" s="586">
        <v>6</v>
      </c>
      <c r="N40" s="60"/>
      <c r="O40" s="60"/>
      <c r="P40" s="239"/>
      <c r="Q40" s="130"/>
      <c r="R40" s="82"/>
    </row>
    <row r="41" spans="1:18" ht="17.100000000000001" customHeight="1" x14ac:dyDescent="0.25">
      <c r="A41" s="536" t="s">
        <v>728</v>
      </c>
      <c r="B41" s="223"/>
      <c r="C41" s="223"/>
      <c r="D41" s="567">
        <v>3</v>
      </c>
      <c r="E41" s="223"/>
      <c r="F41" s="223"/>
      <c r="G41" s="293"/>
      <c r="H41" s="223"/>
      <c r="I41" s="223"/>
      <c r="J41" s="293">
        <v>1</v>
      </c>
      <c r="K41" s="564"/>
      <c r="L41" s="298"/>
      <c r="M41" s="567">
        <v>4</v>
      </c>
      <c r="N41" s="60"/>
      <c r="O41" s="60"/>
      <c r="P41" s="239"/>
      <c r="Q41" s="130"/>
      <c r="R41" s="82"/>
    </row>
    <row r="42" spans="1:18" ht="17.100000000000001" customHeight="1" x14ac:dyDescent="0.35">
      <c r="A42" s="262" t="s">
        <v>23</v>
      </c>
      <c r="B42" s="223">
        <v>6</v>
      </c>
      <c r="C42" s="223">
        <v>1</v>
      </c>
      <c r="D42" s="567"/>
      <c r="E42" s="223"/>
      <c r="F42" s="223"/>
      <c r="G42" s="293"/>
      <c r="H42" s="223">
        <v>8</v>
      </c>
      <c r="I42" s="223"/>
      <c r="J42" s="293"/>
      <c r="K42" s="564">
        <v>14</v>
      </c>
      <c r="L42" s="298">
        <v>1</v>
      </c>
      <c r="M42" s="567"/>
      <c r="N42" s="60"/>
      <c r="O42" s="60"/>
      <c r="P42" s="239"/>
      <c r="Q42" s="130"/>
      <c r="R42" s="82"/>
    </row>
    <row r="43" spans="1:18" ht="17.100000000000001" customHeight="1" x14ac:dyDescent="0.35">
      <c r="A43" s="262" t="s">
        <v>24</v>
      </c>
      <c r="B43" s="223">
        <v>4</v>
      </c>
      <c r="C43" s="223">
        <v>2</v>
      </c>
      <c r="D43" s="567"/>
      <c r="E43" s="223"/>
      <c r="F43" s="223"/>
      <c r="G43" s="293"/>
      <c r="H43" s="223"/>
      <c r="I43" s="223">
        <v>1</v>
      </c>
      <c r="J43" s="293"/>
      <c r="K43" s="564">
        <v>4</v>
      </c>
      <c r="L43" s="298">
        <v>2</v>
      </c>
      <c r="M43" s="567"/>
      <c r="N43" s="60"/>
      <c r="O43" s="60"/>
      <c r="P43" s="239"/>
      <c r="Q43" s="130"/>
      <c r="R43" s="82"/>
    </row>
    <row r="44" spans="1:18" ht="17.100000000000001" customHeight="1" x14ac:dyDescent="0.25">
      <c r="A44" s="532" t="s">
        <v>253</v>
      </c>
      <c r="B44" s="564"/>
      <c r="C44" s="564"/>
      <c r="D44" s="567"/>
      <c r="E44" s="223"/>
      <c r="F44" s="223"/>
      <c r="G44" s="293"/>
      <c r="H44" s="223"/>
      <c r="I44" s="223"/>
      <c r="J44" s="293"/>
      <c r="K44" s="564"/>
      <c r="L44" s="298"/>
      <c r="M44" s="567"/>
      <c r="N44" s="60"/>
      <c r="O44" s="60"/>
      <c r="P44" s="239"/>
      <c r="Q44" s="236"/>
      <c r="R44" s="82"/>
    </row>
    <row r="45" spans="1:18" ht="17.100000000000001" customHeight="1" x14ac:dyDescent="0.35">
      <c r="A45" s="262" t="s">
        <v>5</v>
      </c>
      <c r="B45" s="223">
        <v>124</v>
      </c>
      <c r="C45" s="223"/>
      <c r="D45" s="567"/>
      <c r="E45" s="223">
        <v>7</v>
      </c>
      <c r="F45" s="223"/>
      <c r="G45" s="293"/>
      <c r="H45" s="223">
        <v>6</v>
      </c>
      <c r="I45" s="223"/>
      <c r="J45" s="293"/>
      <c r="K45" s="564">
        <v>137</v>
      </c>
      <c r="L45" s="298"/>
      <c r="M45" s="567"/>
      <c r="N45" s="60"/>
      <c r="O45" s="60"/>
      <c r="P45" s="239"/>
      <c r="Q45" s="130"/>
      <c r="R45" s="82"/>
    </row>
    <row r="46" spans="1:18" ht="17.100000000000001" customHeight="1" x14ac:dyDescent="0.35">
      <c r="A46" s="492" t="s">
        <v>6</v>
      </c>
      <c r="B46" s="223">
        <v>10</v>
      </c>
      <c r="C46" s="223"/>
      <c r="D46" s="567"/>
      <c r="E46" s="223">
        <v>1</v>
      </c>
      <c r="F46" s="223"/>
      <c r="G46" s="293"/>
      <c r="H46" s="223"/>
      <c r="I46" s="223"/>
      <c r="J46" s="293"/>
      <c r="K46" s="564">
        <v>11</v>
      </c>
      <c r="L46" s="298"/>
      <c r="M46" s="567"/>
      <c r="N46" s="60"/>
      <c r="O46" s="60"/>
      <c r="P46" s="239"/>
      <c r="Q46" s="130"/>
      <c r="R46" s="60"/>
    </row>
    <row r="47" spans="1:18" ht="17.100000000000001" customHeight="1" x14ac:dyDescent="0.35">
      <c r="A47" s="530" t="s">
        <v>713</v>
      </c>
      <c r="B47" s="223"/>
      <c r="C47" s="223">
        <v>14</v>
      </c>
      <c r="D47" s="567">
        <v>5</v>
      </c>
      <c r="E47" s="223"/>
      <c r="F47" s="223"/>
      <c r="G47" s="293"/>
      <c r="H47" s="223"/>
      <c r="I47" s="223">
        <v>3</v>
      </c>
      <c r="J47" s="293">
        <v>1</v>
      </c>
      <c r="K47" s="564"/>
      <c r="L47" s="298">
        <v>17</v>
      </c>
      <c r="M47" s="567">
        <v>6</v>
      </c>
      <c r="N47" s="82"/>
      <c r="P47" s="239"/>
      <c r="Q47" s="130"/>
      <c r="R47" s="82"/>
    </row>
    <row r="48" spans="1:18" ht="17.100000000000001" customHeight="1" thickBot="1" x14ac:dyDescent="0.4">
      <c r="A48" s="263" t="s">
        <v>28</v>
      </c>
      <c r="B48" s="225"/>
      <c r="C48" s="225">
        <v>3</v>
      </c>
      <c r="D48" s="587">
        <v>1</v>
      </c>
      <c r="E48" s="225"/>
      <c r="F48" s="225"/>
      <c r="G48" s="337"/>
      <c r="H48" s="225"/>
      <c r="I48" s="225">
        <v>1</v>
      </c>
      <c r="J48" s="337">
        <v>3</v>
      </c>
      <c r="K48" s="572"/>
      <c r="L48" s="295">
        <v>4</v>
      </c>
      <c r="M48" s="587">
        <v>4</v>
      </c>
      <c r="N48" s="60"/>
      <c r="O48" s="60"/>
      <c r="P48" s="239"/>
      <c r="Q48" s="130"/>
      <c r="R48" s="82"/>
    </row>
    <row r="49" spans="1:18" ht="17.100000000000001" customHeight="1" x14ac:dyDescent="0.25">
      <c r="A49" s="400" t="s">
        <v>595</v>
      </c>
      <c r="B49" s="306"/>
      <c r="C49" s="306"/>
      <c r="D49" s="584"/>
      <c r="E49" s="306"/>
      <c r="F49" s="306"/>
      <c r="G49" s="306"/>
      <c r="H49" s="306"/>
      <c r="I49" s="306"/>
      <c r="J49" s="306"/>
      <c r="K49" s="584"/>
      <c r="L49" s="588"/>
      <c r="M49" s="783"/>
      <c r="N49" s="60"/>
      <c r="O49" s="60"/>
      <c r="P49" s="239"/>
      <c r="Q49" s="130"/>
      <c r="R49" s="82"/>
    </row>
    <row r="50" spans="1:18" s="1758" customFormat="1" ht="20.25" customHeight="1" x14ac:dyDescent="0.25">
      <c r="A50" s="1857" t="s">
        <v>241</v>
      </c>
      <c r="B50" s="261"/>
      <c r="C50" s="564"/>
      <c r="D50" s="565">
        <v>8</v>
      </c>
      <c r="E50" s="564"/>
      <c r="F50" s="564"/>
      <c r="G50" s="611">
        <v>1</v>
      </c>
      <c r="H50" s="564"/>
      <c r="I50" s="564"/>
      <c r="J50" s="611"/>
      <c r="K50" s="564"/>
      <c r="L50" s="298"/>
      <c r="M50" s="567">
        <v>9</v>
      </c>
      <c r="N50" s="1756"/>
      <c r="O50" s="1756"/>
      <c r="P50" s="1757"/>
      <c r="Q50" s="1442"/>
      <c r="R50" s="1756"/>
    </row>
    <row r="51" spans="1:18" ht="17.100000000000001" customHeight="1" x14ac:dyDescent="0.35">
      <c r="A51" s="1754" t="s">
        <v>765</v>
      </c>
      <c r="B51" s="273">
        <v>31</v>
      </c>
      <c r="C51" s="273"/>
      <c r="D51" s="562"/>
      <c r="E51" s="273">
        <v>3</v>
      </c>
      <c r="F51" s="273"/>
      <c r="G51" s="1755"/>
      <c r="H51" s="273">
        <v>2</v>
      </c>
      <c r="I51" s="273"/>
      <c r="J51" s="1755"/>
      <c r="K51" s="561">
        <v>36</v>
      </c>
      <c r="L51" s="396"/>
      <c r="M51" s="602"/>
      <c r="N51" s="60"/>
      <c r="O51" s="60"/>
      <c r="P51" s="239"/>
      <c r="Q51" s="130"/>
      <c r="R51" s="82"/>
    </row>
    <row r="52" spans="1:18" ht="17.100000000000001" customHeight="1" x14ac:dyDescent="0.35">
      <c r="A52" s="283" t="s">
        <v>29</v>
      </c>
      <c r="B52" s="223">
        <v>40</v>
      </c>
      <c r="C52" s="223"/>
      <c r="D52" s="565"/>
      <c r="E52" s="223">
        <v>1</v>
      </c>
      <c r="F52" s="223"/>
      <c r="G52" s="293"/>
      <c r="H52" s="223">
        <v>1</v>
      </c>
      <c r="I52" s="223"/>
      <c r="J52" s="293"/>
      <c r="K52" s="564">
        <v>42</v>
      </c>
      <c r="M52" s="567"/>
      <c r="N52" s="60"/>
      <c r="O52" s="60"/>
      <c r="P52" s="239"/>
      <c r="Q52" s="130"/>
      <c r="R52" s="82"/>
    </row>
    <row r="53" spans="1:18" ht="17.100000000000001" customHeight="1" x14ac:dyDescent="0.35">
      <c r="A53" s="305" t="s">
        <v>731</v>
      </c>
      <c r="B53" s="223">
        <v>43</v>
      </c>
      <c r="C53" s="564">
        <v>6</v>
      </c>
      <c r="D53" s="565"/>
      <c r="E53" s="223">
        <v>2</v>
      </c>
      <c r="F53" s="223"/>
      <c r="G53" s="293"/>
      <c r="H53" s="223">
        <v>3</v>
      </c>
      <c r="I53" s="223"/>
      <c r="J53" s="293"/>
      <c r="K53" s="564">
        <v>48</v>
      </c>
      <c r="L53" s="298">
        <v>6</v>
      </c>
      <c r="M53" s="567"/>
      <c r="N53" s="60"/>
      <c r="O53" s="60"/>
      <c r="P53" s="239"/>
      <c r="Q53" s="130"/>
      <c r="R53" s="82"/>
    </row>
    <row r="54" spans="1:18" ht="17.100000000000001" customHeight="1" x14ac:dyDescent="0.35">
      <c r="A54" s="283" t="s">
        <v>727</v>
      </c>
      <c r="B54" s="564"/>
      <c r="C54" s="564">
        <v>6</v>
      </c>
      <c r="D54" s="565"/>
      <c r="E54" s="223"/>
      <c r="F54" s="223"/>
      <c r="G54" s="293"/>
      <c r="H54" s="223"/>
      <c r="I54" s="223"/>
      <c r="J54" s="293"/>
      <c r="K54" s="564"/>
      <c r="L54" s="298">
        <v>6</v>
      </c>
      <c r="M54" s="2640"/>
      <c r="N54" s="60"/>
      <c r="O54" s="60"/>
      <c r="P54" s="239"/>
      <c r="Q54" s="236"/>
      <c r="R54" s="60"/>
    </row>
    <row r="55" spans="1:18" s="52" customFormat="1" ht="17.100000000000001" customHeight="1" x14ac:dyDescent="0.25">
      <c r="A55" s="599" t="s">
        <v>222</v>
      </c>
      <c r="B55" s="223"/>
      <c r="C55" s="223">
        <v>2</v>
      </c>
      <c r="D55" s="565">
        <v>2</v>
      </c>
      <c r="E55" s="223"/>
      <c r="F55" s="223"/>
      <c r="G55" s="293"/>
      <c r="H55" s="223"/>
      <c r="I55" s="223"/>
      <c r="J55" s="293">
        <v>1</v>
      </c>
      <c r="K55" s="564"/>
      <c r="L55" s="298">
        <v>2</v>
      </c>
      <c r="M55" s="567">
        <v>3</v>
      </c>
      <c r="N55" s="60"/>
      <c r="O55" s="60"/>
      <c r="P55" s="239"/>
      <c r="Q55" s="130"/>
      <c r="R55" s="82"/>
    </row>
    <row r="56" spans="1:18" ht="17.100000000000001" customHeight="1" x14ac:dyDescent="0.25">
      <c r="A56" s="599" t="s">
        <v>223</v>
      </c>
      <c r="B56" s="223"/>
      <c r="C56" s="223">
        <v>1</v>
      </c>
      <c r="D56" s="565">
        <v>5</v>
      </c>
      <c r="E56" s="223"/>
      <c r="F56" s="223"/>
      <c r="G56" s="293"/>
      <c r="H56" s="223"/>
      <c r="I56" s="223"/>
      <c r="J56" s="293">
        <v>2</v>
      </c>
      <c r="K56" s="564"/>
      <c r="L56" s="298">
        <v>1</v>
      </c>
      <c r="M56" s="567">
        <v>7</v>
      </c>
      <c r="N56" s="60"/>
      <c r="O56" s="60"/>
      <c r="P56" s="239"/>
      <c r="Q56" s="130"/>
      <c r="R56" s="82"/>
    </row>
    <row r="57" spans="1:18" ht="17.100000000000001" customHeight="1" x14ac:dyDescent="0.35">
      <c r="A57" s="283" t="s">
        <v>31</v>
      </c>
      <c r="B57" s="564"/>
      <c r="C57" s="564">
        <v>1</v>
      </c>
      <c r="D57" s="565">
        <v>1</v>
      </c>
      <c r="E57" s="564"/>
      <c r="F57" s="564"/>
      <c r="G57" s="611"/>
      <c r="H57" s="564"/>
      <c r="I57" s="564"/>
      <c r="J57" s="611"/>
      <c r="K57" s="564"/>
      <c r="L57" s="298">
        <v>5</v>
      </c>
      <c r="M57" s="567">
        <v>1</v>
      </c>
      <c r="N57" s="60"/>
      <c r="O57" s="60"/>
      <c r="P57" s="239"/>
      <c r="Q57" s="236"/>
      <c r="R57" s="60"/>
    </row>
    <row r="58" spans="1:18" ht="17.100000000000001" customHeight="1" x14ac:dyDescent="0.35">
      <c r="A58" s="283" t="s">
        <v>32</v>
      </c>
      <c r="B58" s="564"/>
      <c r="C58" s="564">
        <v>5</v>
      </c>
      <c r="D58" s="565">
        <v>1</v>
      </c>
      <c r="E58" s="564"/>
      <c r="F58" s="564"/>
      <c r="G58" s="611"/>
      <c r="H58" s="564"/>
      <c r="I58" s="564"/>
      <c r="J58" s="611"/>
      <c r="K58" s="564"/>
      <c r="L58" s="298">
        <v>1</v>
      </c>
      <c r="M58" s="567">
        <v>1</v>
      </c>
      <c r="N58" s="60"/>
      <c r="O58" s="60"/>
      <c r="P58" s="239"/>
      <c r="Q58" s="236"/>
      <c r="R58" s="60"/>
    </row>
    <row r="59" spans="1:18" ht="17.100000000000001" customHeight="1" x14ac:dyDescent="0.35">
      <c r="A59" s="283" t="s">
        <v>725</v>
      </c>
      <c r="B59" s="564"/>
      <c r="C59" s="564">
        <v>6</v>
      </c>
      <c r="D59" s="565"/>
      <c r="E59" s="223"/>
      <c r="F59" s="223"/>
      <c r="G59" s="293"/>
      <c r="H59" s="223"/>
      <c r="I59" s="223"/>
      <c r="J59" s="293"/>
      <c r="K59" s="564"/>
      <c r="L59" s="298">
        <v>6</v>
      </c>
      <c r="M59" s="567"/>
      <c r="N59" s="60"/>
      <c r="O59" s="60"/>
      <c r="P59" s="239"/>
      <c r="Q59" s="236"/>
      <c r="R59" s="60"/>
    </row>
    <row r="60" spans="1:18" ht="17.100000000000001" customHeight="1" thickBot="1" x14ac:dyDescent="0.4">
      <c r="A60" s="517" t="s">
        <v>34</v>
      </c>
      <c r="B60" s="572"/>
      <c r="C60" s="572">
        <v>5</v>
      </c>
      <c r="D60" s="568">
        <v>1</v>
      </c>
      <c r="E60" s="572"/>
      <c r="F60" s="572"/>
      <c r="G60" s="606"/>
      <c r="H60" s="572"/>
      <c r="I60" s="572"/>
      <c r="J60" s="606"/>
      <c r="K60" s="572"/>
      <c r="L60" s="295">
        <v>6</v>
      </c>
      <c r="M60" s="587">
        <v>1</v>
      </c>
      <c r="N60" s="60"/>
      <c r="O60" s="60"/>
      <c r="P60" s="239"/>
      <c r="Q60" s="236"/>
      <c r="R60" s="60"/>
    </row>
    <row r="61" spans="1:18" s="52" customFormat="1" ht="15" customHeight="1" thickBot="1" x14ac:dyDescent="0.3">
      <c r="A61" s="608" t="s">
        <v>145</v>
      </c>
      <c r="B61" s="266">
        <f t="shared" ref="B61:L61" si="3">SUM(B40:B60)</f>
        <v>310</v>
      </c>
      <c r="C61" s="266">
        <f t="shared" si="3"/>
        <v>59</v>
      </c>
      <c r="D61" s="266">
        <f t="shared" si="3"/>
        <v>32</v>
      </c>
      <c r="E61" s="266">
        <f t="shared" si="3"/>
        <v>14</v>
      </c>
      <c r="F61" s="266">
        <f t="shared" si="3"/>
        <v>0</v>
      </c>
      <c r="G61" s="266">
        <f t="shared" si="3"/>
        <v>1</v>
      </c>
      <c r="H61" s="266">
        <f t="shared" si="3"/>
        <v>23</v>
      </c>
      <c r="I61" s="266">
        <f t="shared" si="3"/>
        <v>5</v>
      </c>
      <c r="J61" s="266">
        <f t="shared" si="3"/>
        <v>9</v>
      </c>
      <c r="K61" s="266">
        <f t="shared" si="3"/>
        <v>347</v>
      </c>
      <c r="L61" s="266">
        <f t="shared" si="3"/>
        <v>64</v>
      </c>
      <c r="M61" s="266">
        <f>SUM(M40:M60)</f>
        <v>42</v>
      </c>
      <c r="N61" s="127"/>
      <c r="O61" s="127"/>
    </row>
    <row r="62" spans="1:18" s="52" customFormat="1" ht="15" customHeight="1" thickBot="1" x14ac:dyDescent="0.3">
      <c r="A62" s="573" t="s">
        <v>255</v>
      </c>
      <c r="B62" s="326"/>
      <c r="C62" s="326"/>
      <c r="D62" s="326"/>
      <c r="E62" s="281"/>
      <c r="F62" s="281"/>
      <c r="G62" s="281"/>
      <c r="H62" s="281"/>
      <c r="I62" s="281"/>
      <c r="J62" s="281"/>
      <c r="K62" s="326"/>
      <c r="L62" s="326"/>
      <c r="M62" s="575"/>
      <c r="N62" s="127"/>
      <c r="O62" s="127"/>
    </row>
    <row r="63" spans="1:18" ht="15" customHeight="1" x14ac:dyDescent="0.25">
      <c r="A63" s="559" t="s">
        <v>171</v>
      </c>
      <c r="B63" s="273">
        <v>117</v>
      </c>
      <c r="C63" s="561">
        <v>29</v>
      </c>
      <c r="D63" s="562">
        <v>6</v>
      </c>
      <c r="E63" s="221">
        <v>9</v>
      </c>
      <c r="F63" s="221">
        <v>1</v>
      </c>
      <c r="G63" s="222"/>
      <c r="H63" s="221">
        <v>7</v>
      </c>
      <c r="I63" s="221">
        <v>3</v>
      </c>
      <c r="J63" s="222">
        <v>1</v>
      </c>
      <c r="K63" s="396">
        <v>133</v>
      </c>
      <c r="L63" s="273">
        <v>33</v>
      </c>
      <c r="M63" s="579">
        <v>7</v>
      </c>
      <c r="N63" s="60"/>
      <c r="O63" s="60"/>
      <c r="P63" s="130"/>
      <c r="Q63" s="82"/>
      <c r="R63" s="82"/>
    </row>
    <row r="64" spans="1:18" s="52" customFormat="1" ht="15" customHeight="1" x14ac:dyDescent="0.35">
      <c r="A64" s="518" t="s">
        <v>35</v>
      </c>
      <c r="B64" s="223"/>
      <c r="C64" s="223">
        <v>3</v>
      </c>
      <c r="D64" s="565"/>
      <c r="E64" s="223"/>
      <c r="F64" s="223"/>
      <c r="G64" s="224"/>
      <c r="H64" s="223"/>
      <c r="I64" s="223"/>
      <c r="J64" s="224"/>
      <c r="K64" s="396"/>
      <c r="L64" s="52">
        <v>3</v>
      </c>
      <c r="M64" s="579"/>
      <c r="N64" s="60"/>
      <c r="O64" s="60"/>
      <c r="P64" s="130"/>
      <c r="Q64" s="60"/>
      <c r="R64" s="60"/>
    </row>
    <row r="65" spans="1:18" ht="15" customHeight="1" x14ac:dyDescent="0.25">
      <c r="A65" s="335" t="s">
        <v>173</v>
      </c>
      <c r="B65" s="223">
        <v>34</v>
      </c>
      <c r="C65" s="564">
        <v>4</v>
      </c>
      <c r="D65" s="565"/>
      <c r="E65" s="223">
        <v>1</v>
      </c>
      <c r="F65" s="223"/>
      <c r="G65" s="224"/>
      <c r="H65" s="223">
        <v>11</v>
      </c>
      <c r="I65" s="223">
        <v>4</v>
      </c>
      <c r="J65" s="224"/>
      <c r="K65" s="396">
        <v>46</v>
      </c>
      <c r="L65" s="273">
        <v>8</v>
      </c>
      <c r="M65" s="579"/>
      <c r="N65" s="60"/>
      <c r="O65" s="60"/>
      <c r="P65" s="130"/>
      <c r="Q65" s="82"/>
      <c r="R65" s="82"/>
    </row>
    <row r="66" spans="1:18" ht="15" customHeight="1" x14ac:dyDescent="0.25">
      <c r="A66" s="335" t="s">
        <v>229</v>
      </c>
      <c r="B66" s="223">
        <v>190</v>
      </c>
      <c r="C66" s="564">
        <v>52</v>
      </c>
      <c r="D66" s="565">
        <v>1</v>
      </c>
      <c r="E66" s="223">
        <v>7</v>
      </c>
      <c r="F66" s="223"/>
      <c r="G66" s="224"/>
      <c r="H66" s="223">
        <v>12</v>
      </c>
      <c r="I66" s="223">
        <v>19</v>
      </c>
      <c r="J66" s="224">
        <v>1</v>
      </c>
      <c r="K66" s="396">
        <v>209</v>
      </c>
      <c r="L66" s="273">
        <v>71</v>
      </c>
      <c r="M66" s="579">
        <v>2</v>
      </c>
      <c r="N66" s="60"/>
      <c r="O66" s="60"/>
      <c r="P66" s="130"/>
      <c r="Q66" s="82"/>
      <c r="R66" s="82"/>
    </row>
    <row r="67" spans="1:18" ht="15" customHeight="1" x14ac:dyDescent="0.25">
      <c r="A67" s="335" t="s">
        <v>176</v>
      </c>
      <c r="B67" s="223">
        <v>82</v>
      </c>
      <c r="C67" s="564">
        <v>17</v>
      </c>
      <c r="D67" s="565">
        <v>1</v>
      </c>
      <c r="E67" s="223">
        <v>10</v>
      </c>
      <c r="F67" s="223"/>
      <c r="G67" s="224"/>
      <c r="H67" s="223"/>
      <c r="I67" s="223">
        <v>3</v>
      </c>
      <c r="J67" s="224">
        <v>1</v>
      </c>
      <c r="K67" s="396">
        <v>92</v>
      </c>
      <c r="L67" s="273">
        <v>20</v>
      </c>
      <c r="M67" s="579">
        <v>2</v>
      </c>
      <c r="N67" s="60"/>
      <c r="O67" s="60"/>
      <c r="P67" s="130"/>
      <c r="Q67" s="82"/>
      <c r="R67" s="82"/>
    </row>
    <row r="68" spans="1:18" ht="15" customHeight="1" x14ac:dyDescent="0.35">
      <c r="A68" s="283" t="s">
        <v>36</v>
      </c>
      <c r="B68" s="223"/>
      <c r="C68" s="223">
        <v>28</v>
      </c>
      <c r="D68" s="565"/>
      <c r="E68" s="223"/>
      <c r="F68" s="223"/>
      <c r="G68" s="224"/>
      <c r="H68" s="223"/>
      <c r="I68" s="223"/>
      <c r="J68" s="224"/>
      <c r="K68" s="396"/>
      <c r="L68" s="273">
        <v>28</v>
      </c>
      <c r="M68" s="579"/>
      <c r="N68" s="60"/>
      <c r="O68" s="60"/>
      <c r="P68" s="130"/>
      <c r="Q68" s="60"/>
      <c r="R68" s="60"/>
    </row>
    <row r="69" spans="1:18" ht="15" customHeight="1" x14ac:dyDescent="0.25">
      <c r="A69" s="335" t="s">
        <v>174</v>
      </c>
      <c r="B69" s="223">
        <v>62</v>
      </c>
      <c r="C69" s="564">
        <v>10</v>
      </c>
      <c r="D69" s="565">
        <v>2</v>
      </c>
      <c r="E69" s="223">
        <v>2</v>
      </c>
      <c r="F69" s="223"/>
      <c r="G69" s="224"/>
      <c r="H69" s="223">
        <v>4</v>
      </c>
      <c r="I69" s="223">
        <v>4</v>
      </c>
      <c r="J69" s="224"/>
      <c r="K69" s="396">
        <v>68</v>
      </c>
      <c r="L69" s="273">
        <v>14</v>
      </c>
      <c r="M69" s="579">
        <v>2</v>
      </c>
      <c r="N69" s="60"/>
      <c r="O69" s="60"/>
      <c r="P69" s="130"/>
      <c r="Q69" s="82"/>
      <c r="R69" s="82"/>
    </row>
    <row r="70" spans="1:18" ht="15" customHeight="1" x14ac:dyDescent="0.25">
      <c r="A70" s="335" t="s">
        <v>327</v>
      </c>
      <c r="B70" s="223">
        <v>60</v>
      </c>
      <c r="C70" s="564">
        <v>19</v>
      </c>
      <c r="D70" s="565">
        <v>2</v>
      </c>
      <c r="E70" s="223">
        <v>3</v>
      </c>
      <c r="F70" s="223"/>
      <c r="G70" s="224"/>
      <c r="H70" s="223">
        <v>5</v>
      </c>
      <c r="I70" s="223">
        <v>9</v>
      </c>
      <c r="J70" s="224"/>
      <c r="K70" s="396">
        <v>68</v>
      </c>
      <c r="L70" s="273">
        <v>28</v>
      </c>
      <c r="M70" s="579">
        <v>2</v>
      </c>
      <c r="N70" s="60"/>
      <c r="O70" s="60"/>
      <c r="P70" s="130"/>
      <c r="Q70" s="82"/>
      <c r="R70" s="82"/>
    </row>
    <row r="71" spans="1:18" ht="15" customHeight="1" x14ac:dyDescent="0.25">
      <c r="A71" s="335" t="s">
        <v>170</v>
      </c>
      <c r="B71" s="223">
        <v>118</v>
      </c>
      <c r="C71" s="564">
        <v>36</v>
      </c>
      <c r="D71" s="565">
        <v>6</v>
      </c>
      <c r="E71" s="223">
        <v>5</v>
      </c>
      <c r="F71" s="223"/>
      <c r="G71" s="224"/>
      <c r="H71" s="223">
        <v>35</v>
      </c>
      <c r="I71" s="223">
        <v>9</v>
      </c>
      <c r="J71" s="224">
        <v>1</v>
      </c>
      <c r="K71" s="396">
        <v>158</v>
      </c>
      <c r="L71" s="273">
        <v>44</v>
      </c>
      <c r="M71" s="579">
        <v>7</v>
      </c>
      <c r="N71" s="60"/>
      <c r="O71" s="60"/>
      <c r="P71" s="130"/>
      <c r="Q71" s="82"/>
      <c r="R71" s="82"/>
    </row>
    <row r="72" spans="1:18" ht="15" customHeight="1" x14ac:dyDescent="0.25">
      <c r="A72" s="335" t="s">
        <v>175</v>
      </c>
      <c r="B72" s="223">
        <v>31</v>
      </c>
      <c r="C72" s="564">
        <v>4</v>
      </c>
      <c r="D72" s="565">
        <v>1</v>
      </c>
      <c r="E72" s="223">
        <v>7</v>
      </c>
      <c r="F72" s="223"/>
      <c r="G72" s="224"/>
      <c r="H72" s="223">
        <v>9</v>
      </c>
      <c r="I72" s="223">
        <v>1</v>
      </c>
      <c r="J72" s="224">
        <v>1</v>
      </c>
      <c r="K72" s="396">
        <v>47</v>
      </c>
      <c r="L72" s="273">
        <v>5</v>
      </c>
      <c r="M72" s="579">
        <v>2</v>
      </c>
      <c r="N72" s="60"/>
      <c r="O72" s="60"/>
      <c r="P72" s="130"/>
      <c r="Q72" s="82"/>
      <c r="R72" s="82"/>
    </row>
    <row r="73" spans="1:18" ht="15" customHeight="1" x14ac:dyDescent="0.25">
      <c r="A73" s="335" t="s">
        <v>172</v>
      </c>
      <c r="B73" s="223">
        <v>94</v>
      </c>
      <c r="C73" s="564">
        <v>7</v>
      </c>
      <c r="D73" s="565">
        <v>2</v>
      </c>
      <c r="E73" s="223">
        <v>3</v>
      </c>
      <c r="F73" s="223"/>
      <c r="G73" s="224"/>
      <c r="H73" s="223">
        <v>11</v>
      </c>
      <c r="I73" s="223"/>
      <c r="J73" s="224">
        <v>1</v>
      </c>
      <c r="K73" s="396">
        <v>108</v>
      </c>
      <c r="L73" s="273">
        <v>7</v>
      </c>
      <c r="M73" s="579">
        <v>3</v>
      </c>
      <c r="N73" s="60"/>
      <c r="O73" s="60"/>
      <c r="P73" s="130"/>
      <c r="Q73" s="82"/>
      <c r="R73" s="82"/>
    </row>
    <row r="74" spans="1:18" ht="15" customHeight="1" x14ac:dyDescent="0.25">
      <c r="A74" s="335" t="s">
        <v>180</v>
      </c>
      <c r="B74" s="223">
        <v>33</v>
      </c>
      <c r="C74" s="564">
        <v>5</v>
      </c>
      <c r="D74" s="565">
        <v>2</v>
      </c>
      <c r="E74" s="223">
        <v>3</v>
      </c>
      <c r="F74" s="223"/>
      <c r="G74" s="224"/>
      <c r="H74" s="223">
        <v>2</v>
      </c>
      <c r="I74" s="223"/>
      <c r="J74" s="224"/>
      <c r="K74" s="396">
        <v>38</v>
      </c>
      <c r="L74" s="273">
        <v>5</v>
      </c>
      <c r="M74" s="579">
        <v>2</v>
      </c>
      <c r="N74" s="60"/>
      <c r="O74" s="60"/>
      <c r="P74" s="130"/>
      <c r="Q74" s="82"/>
      <c r="R74" s="82"/>
    </row>
    <row r="75" spans="1:18" ht="15" customHeight="1" x14ac:dyDescent="0.25">
      <c r="A75" s="335" t="s">
        <v>178</v>
      </c>
      <c r="B75" s="223">
        <v>170</v>
      </c>
      <c r="C75" s="564">
        <v>23</v>
      </c>
      <c r="D75" s="565">
        <v>11</v>
      </c>
      <c r="E75" s="223">
        <v>10</v>
      </c>
      <c r="F75" s="223"/>
      <c r="G75" s="224"/>
      <c r="H75" s="223">
        <v>9</v>
      </c>
      <c r="I75" s="223">
        <v>7</v>
      </c>
      <c r="J75" s="224"/>
      <c r="K75" s="396">
        <v>189</v>
      </c>
      <c r="L75" s="273">
        <v>30</v>
      </c>
      <c r="M75" s="579">
        <v>11</v>
      </c>
      <c r="N75" s="60"/>
      <c r="O75" s="60"/>
      <c r="P75" s="130"/>
      <c r="Q75" s="82"/>
      <c r="R75" s="82"/>
    </row>
    <row r="76" spans="1:18" ht="15" customHeight="1" x14ac:dyDescent="0.35">
      <c r="A76" s="283" t="s">
        <v>48</v>
      </c>
      <c r="B76" s="223"/>
      <c r="C76" s="564">
        <v>3</v>
      </c>
      <c r="D76" s="565"/>
      <c r="E76" s="223"/>
      <c r="F76" s="223"/>
      <c r="G76" s="224"/>
      <c r="H76" s="223"/>
      <c r="I76" s="223"/>
      <c r="J76" s="224"/>
      <c r="K76" s="396"/>
      <c r="L76" s="273">
        <v>3</v>
      </c>
      <c r="M76" s="579"/>
      <c r="N76" s="60"/>
      <c r="O76" s="60"/>
      <c r="P76" s="130"/>
      <c r="Q76" s="82"/>
      <c r="R76" s="82"/>
    </row>
    <row r="77" spans="1:18" ht="15" customHeight="1" x14ac:dyDescent="0.25">
      <c r="A77" s="582" t="s">
        <v>179</v>
      </c>
      <c r="B77" s="223">
        <v>36</v>
      </c>
      <c r="C77" s="564">
        <v>13</v>
      </c>
      <c r="D77" s="565"/>
      <c r="E77" s="223">
        <v>1</v>
      </c>
      <c r="F77" s="223"/>
      <c r="G77" s="224"/>
      <c r="H77" s="223">
        <v>18</v>
      </c>
      <c r="I77" s="223">
        <v>1</v>
      </c>
      <c r="J77" s="224"/>
      <c r="K77" s="396">
        <v>55</v>
      </c>
      <c r="L77" s="273">
        <v>14</v>
      </c>
      <c r="M77" s="579"/>
      <c r="N77" s="60"/>
      <c r="O77" s="60"/>
      <c r="P77" s="130"/>
      <c r="Q77" s="82"/>
      <c r="R77" s="82"/>
    </row>
    <row r="78" spans="1:18" ht="15" customHeight="1" x14ac:dyDescent="0.25">
      <c r="A78" s="590" t="s">
        <v>227</v>
      </c>
      <c r="B78" s="223"/>
      <c r="C78" s="564">
        <v>4</v>
      </c>
      <c r="D78" s="565">
        <v>3</v>
      </c>
      <c r="E78" s="223"/>
      <c r="F78" s="223"/>
      <c r="G78" s="224"/>
      <c r="H78" s="223"/>
      <c r="I78" s="223"/>
      <c r="J78" s="224"/>
      <c r="K78" s="396"/>
      <c r="L78" s="273">
        <v>4</v>
      </c>
      <c r="M78" s="579">
        <v>3</v>
      </c>
      <c r="N78" s="60"/>
      <c r="O78" s="60"/>
      <c r="P78" s="130"/>
      <c r="Q78" s="82"/>
      <c r="R78" s="82"/>
    </row>
    <row r="79" spans="1:18" ht="15" customHeight="1" thickBot="1" x14ac:dyDescent="0.3">
      <c r="A79" s="577" t="s">
        <v>242</v>
      </c>
      <c r="B79" s="225">
        <v>60</v>
      </c>
      <c r="C79" s="572">
        <v>11</v>
      </c>
      <c r="D79" s="568"/>
      <c r="E79" s="303">
        <v>2</v>
      </c>
      <c r="F79" s="303"/>
      <c r="G79" s="304"/>
      <c r="H79" s="303"/>
      <c r="I79" s="303"/>
      <c r="J79" s="304">
        <v>1</v>
      </c>
      <c r="K79" s="638">
        <v>62</v>
      </c>
      <c r="L79" s="275">
        <v>11</v>
      </c>
      <c r="M79" s="639">
        <v>1</v>
      </c>
      <c r="N79" s="60"/>
      <c r="O79" s="60"/>
      <c r="P79" s="130"/>
      <c r="Q79" s="82"/>
      <c r="R79" s="82"/>
    </row>
    <row r="80" spans="1:18" ht="15" customHeight="1" thickBot="1" x14ac:dyDescent="0.3">
      <c r="A80" s="573" t="s">
        <v>145</v>
      </c>
      <c r="B80" s="604">
        <f>SUM(B63:B79)</f>
        <v>1087</v>
      </c>
      <c r="C80" s="604">
        <f t="shared" ref="C80:M80" si="4">SUM(C63:C79)</f>
        <v>268</v>
      </c>
      <c r="D80" s="604">
        <f t="shared" si="4"/>
        <v>37</v>
      </c>
      <c r="E80" s="604">
        <f t="shared" si="4"/>
        <v>63</v>
      </c>
      <c r="F80" s="604">
        <f t="shared" si="4"/>
        <v>1</v>
      </c>
      <c r="G80" s="604">
        <f t="shared" si="4"/>
        <v>0</v>
      </c>
      <c r="H80" s="604">
        <f t="shared" si="4"/>
        <v>123</v>
      </c>
      <c r="I80" s="604">
        <f>SUM(I63:I79)</f>
        <v>60</v>
      </c>
      <c r="J80" s="604">
        <f t="shared" si="4"/>
        <v>7</v>
      </c>
      <c r="K80" s="604">
        <f t="shared" si="4"/>
        <v>1273</v>
      </c>
      <c r="L80" s="604">
        <f t="shared" si="4"/>
        <v>328</v>
      </c>
      <c r="M80" s="604">
        <f t="shared" si="4"/>
        <v>44</v>
      </c>
      <c r="N80" s="60"/>
      <c r="O80" s="60"/>
    </row>
    <row r="81" spans="1:15" ht="15" customHeight="1" thickBot="1" x14ac:dyDescent="0.3">
      <c r="A81" s="573" t="s">
        <v>115</v>
      </c>
      <c r="B81" s="557"/>
      <c r="C81" s="557"/>
      <c r="D81" s="557"/>
      <c r="E81" s="574"/>
      <c r="F81" s="574"/>
      <c r="G81" s="574"/>
      <c r="H81" s="574"/>
      <c r="I81" s="574"/>
      <c r="J81" s="574"/>
      <c r="K81" s="557"/>
      <c r="L81" s="557"/>
      <c r="M81" s="575"/>
      <c r="N81" s="60"/>
      <c r="O81" s="60"/>
    </row>
    <row r="82" spans="1:15" ht="15" customHeight="1" thickBot="1" x14ac:dyDescent="0.3">
      <c r="A82" s="591" t="s">
        <v>714</v>
      </c>
      <c r="B82" s="592">
        <v>29</v>
      </c>
      <c r="C82" s="592"/>
      <c r="D82" s="593"/>
      <c r="E82" s="221">
        <v>8</v>
      </c>
      <c r="F82" s="221"/>
      <c r="G82" s="586"/>
      <c r="H82" s="221">
        <v>2</v>
      </c>
      <c r="I82" s="221"/>
      <c r="J82" s="586"/>
      <c r="K82" s="561">
        <v>39</v>
      </c>
      <c r="L82" s="592"/>
      <c r="M82" s="594"/>
      <c r="N82" s="60"/>
      <c r="O82" s="60"/>
    </row>
    <row r="83" spans="1:15" ht="15" customHeight="1" thickBot="1" x14ac:dyDescent="0.3">
      <c r="A83" s="595" t="s">
        <v>145</v>
      </c>
      <c r="B83" s="612">
        <v>29</v>
      </c>
      <c r="C83" s="604"/>
      <c r="D83" s="604"/>
      <c r="E83" s="604">
        <f>SUM(E82)</f>
        <v>8</v>
      </c>
      <c r="F83" s="612"/>
      <c r="G83" s="613"/>
      <c r="H83" s="612">
        <v>2</v>
      </c>
      <c r="I83" s="612"/>
      <c r="J83" s="613"/>
      <c r="K83" s="604">
        <v>39</v>
      </c>
      <c r="L83" s="604"/>
      <c r="M83" s="604"/>
    </row>
    <row r="84" spans="1:15" ht="15" customHeight="1" x14ac:dyDescent="0.25">
      <c r="A84" s="600" t="s">
        <v>113</v>
      </c>
      <c r="B84" s="556"/>
      <c r="C84" s="556"/>
      <c r="D84" s="556"/>
      <c r="E84" s="584"/>
      <c r="F84" s="584"/>
      <c r="G84" s="585"/>
      <c r="H84" s="584"/>
      <c r="I84" s="584"/>
      <c r="J84" s="585"/>
      <c r="K84" s="556"/>
      <c r="L84" s="556"/>
      <c r="M84" s="558"/>
    </row>
    <row r="85" spans="1:15" ht="15" customHeight="1" x14ac:dyDescent="0.25">
      <c r="A85" s="364" t="s">
        <v>240</v>
      </c>
      <c r="B85" s="564"/>
      <c r="C85" s="564">
        <v>4</v>
      </c>
      <c r="D85" s="615"/>
      <c r="E85" s="223"/>
      <c r="F85" s="223"/>
      <c r="G85" s="293"/>
      <c r="H85" s="223"/>
      <c r="I85" s="223">
        <v>1</v>
      </c>
      <c r="J85" s="293"/>
      <c r="K85" s="564"/>
      <c r="L85" s="564">
        <v>2</v>
      </c>
      <c r="M85" s="567"/>
    </row>
    <row r="86" spans="1:15" s="52" customFormat="1" ht="15" customHeight="1" x14ac:dyDescent="0.25">
      <c r="A86" s="364" t="s">
        <v>233</v>
      </c>
      <c r="B86" s="564"/>
      <c r="C86" s="564">
        <v>5</v>
      </c>
      <c r="D86" s="615"/>
      <c r="E86" s="223"/>
      <c r="F86" s="223"/>
      <c r="G86" s="293"/>
      <c r="H86" s="223"/>
      <c r="I86" s="223">
        <v>1</v>
      </c>
      <c r="J86" s="293"/>
      <c r="K86" s="564"/>
      <c r="L86" s="564">
        <v>5</v>
      </c>
      <c r="M86" s="567"/>
    </row>
    <row r="87" spans="1:15" s="923" customFormat="1" ht="15" customHeight="1" x14ac:dyDescent="0.25">
      <c r="A87" s="364" t="s">
        <v>110</v>
      </c>
      <c r="B87" s="564"/>
      <c r="C87" s="564">
        <v>1</v>
      </c>
      <c r="D87" s="615"/>
      <c r="E87" s="223"/>
      <c r="F87" s="223"/>
      <c r="G87" s="293"/>
      <c r="H87" s="223"/>
      <c r="I87" s="223">
        <v>1</v>
      </c>
      <c r="J87" s="293"/>
      <c r="K87" s="564"/>
      <c r="L87" s="564">
        <v>6</v>
      </c>
      <c r="M87" s="567"/>
    </row>
    <row r="88" spans="1:15" ht="15" customHeight="1" x14ac:dyDescent="0.35">
      <c r="A88" s="277" t="s">
        <v>37</v>
      </c>
      <c r="B88" s="564"/>
      <c r="C88" s="564">
        <v>1</v>
      </c>
      <c r="D88" s="615"/>
      <c r="E88" s="223"/>
      <c r="F88" s="223"/>
      <c r="G88" s="293"/>
      <c r="H88" s="223"/>
      <c r="I88" s="223"/>
      <c r="J88" s="293"/>
      <c r="K88" s="564"/>
      <c r="L88" s="564">
        <v>1</v>
      </c>
      <c r="M88" s="567"/>
    </row>
    <row r="89" spans="1:15" ht="15" customHeight="1" x14ac:dyDescent="0.25">
      <c r="A89" s="364" t="s">
        <v>413</v>
      </c>
      <c r="B89" s="564"/>
      <c r="C89" s="564">
        <v>2</v>
      </c>
      <c r="D89" s="565">
        <v>2</v>
      </c>
      <c r="E89" s="223"/>
      <c r="F89" s="223"/>
      <c r="G89" s="293"/>
      <c r="H89" s="223"/>
      <c r="I89" s="223"/>
      <c r="J89" s="293">
        <v>1</v>
      </c>
      <c r="K89" s="564"/>
      <c r="L89" s="564">
        <v>2</v>
      </c>
      <c r="M89" s="567">
        <v>3</v>
      </c>
    </row>
    <row r="90" spans="1:15" ht="19.5" customHeight="1" x14ac:dyDescent="0.25">
      <c r="A90" s="364" t="s">
        <v>963</v>
      </c>
      <c r="B90" s="564"/>
      <c r="C90" s="564">
        <v>2</v>
      </c>
      <c r="D90" s="565"/>
      <c r="E90" s="223"/>
      <c r="F90" s="223"/>
      <c r="G90" s="293"/>
      <c r="H90" s="223"/>
      <c r="I90" s="223"/>
      <c r="J90" s="293"/>
      <c r="K90" s="564"/>
      <c r="L90" s="564">
        <v>2</v>
      </c>
      <c r="M90" s="567"/>
    </row>
    <row r="91" spans="1:15" ht="15" customHeight="1" x14ac:dyDescent="0.25">
      <c r="A91" s="364" t="s">
        <v>412</v>
      </c>
      <c r="B91" s="564"/>
      <c r="C91" s="564">
        <v>1</v>
      </c>
      <c r="D91" s="565">
        <v>2</v>
      </c>
      <c r="E91" s="564"/>
      <c r="F91" s="564"/>
      <c r="G91" s="611"/>
      <c r="H91" s="564"/>
      <c r="I91" s="564">
        <v>1</v>
      </c>
      <c r="J91" s="611"/>
      <c r="K91" s="564"/>
      <c r="L91" s="564">
        <v>2</v>
      </c>
      <c r="M91" s="567">
        <v>2</v>
      </c>
    </row>
    <row r="92" spans="1:15" ht="15" customHeight="1" x14ac:dyDescent="0.25">
      <c r="A92" s="364" t="s">
        <v>263</v>
      </c>
      <c r="B92" s="564"/>
      <c r="C92" s="564">
        <v>1</v>
      </c>
      <c r="D92" s="565"/>
      <c r="E92" s="564"/>
      <c r="F92" s="564"/>
      <c r="G92" s="611"/>
      <c r="H92" s="564"/>
      <c r="I92" s="564"/>
      <c r="J92" s="611"/>
      <c r="K92" s="564"/>
      <c r="L92" s="564">
        <v>1</v>
      </c>
      <c r="M92" s="567"/>
    </row>
    <row r="93" spans="1:15" ht="15" customHeight="1" x14ac:dyDescent="0.25">
      <c r="A93" s="364" t="s">
        <v>348</v>
      </c>
      <c r="B93" s="564"/>
      <c r="C93" s="564">
        <v>6</v>
      </c>
      <c r="D93" s="565"/>
      <c r="E93" s="223"/>
      <c r="F93" s="223"/>
      <c r="G93" s="293"/>
      <c r="H93" s="223"/>
      <c r="I93" s="223">
        <v>1</v>
      </c>
      <c r="J93" s="293"/>
      <c r="K93" s="564"/>
      <c r="L93" s="564">
        <v>7</v>
      </c>
      <c r="M93" s="567"/>
    </row>
    <row r="94" spans="1:15" ht="14.45" customHeight="1" x14ac:dyDescent="0.2">
      <c r="A94" s="504" t="s">
        <v>508</v>
      </c>
      <c r="B94" s="564"/>
      <c r="C94" s="564"/>
      <c r="D94" s="565"/>
      <c r="E94" s="564"/>
      <c r="F94" s="564"/>
      <c r="G94" s="565"/>
      <c r="H94" s="564"/>
      <c r="I94" s="564"/>
      <c r="J94" s="565"/>
      <c r="K94" s="564"/>
      <c r="L94" s="564"/>
      <c r="M94" s="567"/>
    </row>
    <row r="95" spans="1:15" ht="15" customHeight="1" x14ac:dyDescent="0.35">
      <c r="A95" s="529" t="s">
        <v>38</v>
      </c>
      <c r="B95" s="564"/>
      <c r="C95" s="564"/>
      <c r="D95" s="565"/>
      <c r="E95" s="223"/>
      <c r="F95" s="223"/>
      <c r="G95" s="293"/>
      <c r="H95" s="223"/>
      <c r="I95" s="223"/>
      <c r="J95" s="293"/>
      <c r="K95" s="564"/>
      <c r="L95" s="564"/>
      <c r="M95" s="567"/>
    </row>
    <row r="96" spans="1:15" ht="15" customHeight="1" x14ac:dyDescent="0.25">
      <c r="A96" s="599" t="s">
        <v>352</v>
      </c>
      <c r="B96" s="564"/>
      <c r="C96" s="564">
        <v>6</v>
      </c>
      <c r="D96" s="565"/>
      <c r="E96" s="223"/>
      <c r="F96" s="223">
        <v>1</v>
      </c>
      <c r="G96" s="293"/>
      <c r="H96" s="223"/>
      <c r="I96" s="223"/>
      <c r="J96" s="293"/>
      <c r="K96" s="564"/>
      <c r="L96" s="564">
        <v>7</v>
      </c>
      <c r="M96" s="567"/>
    </row>
    <row r="97" spans="1:13" ht="15" customHeight="1" x14ac:dyDescent="0.25">
      <c r="A97" s="599" t="s">
        <v>578</v>
      </c>
      <c r="B97" s="564"/>
      <c r="C97" s="564">
        <v>4</v>
      </c>
      <c r="D97" s="565"/>
      <c r="E97" s="223"/>
      <c r="F97" s="223"/>
      <c r="G97" s="293"/>
      <c r="H97" s="223"/>
      <c r="I97" s="223"/>
      <c r="J97" s="293"/>
      <c r="K97" s="564"/>
      <c r="L97" s="564">
        <v>4</v>
      </c>
      <c r="M97" s="567"/>
    </row>
    <row r="98" spans="1:13" ht="15" customHeight="1" thickBot="1" x14ac:dyDescent="0.3">
      <c r="A98" s="605" t="s">
        <v>232</v>
      </c>
      <c r="B98" s="572"/>
      <c r="C98" s="572"/>
      <c r="D98" s="568"/>
      <c r="E98" s="572"/>
      <c r="F98" s="572"/>
      <c r="G98" s="606"/>
      <c r="H98" s="572"/>
      <c r="I98" s="572"/>
      <c r="J98" s="606"/>
      <c r="K98" s="572"/>
      <c r="L98" s="572">
        <v>5</v>
      </c>
      <c r="M98" s="587"/>
    </row>
    <row r="99" spans="1:13" ht="15" customHeight="1" thickBot="1" x14ac:dyDescent="0.25">
      <c r="A99" s="595" t="s">
        <v>145</v>
      </c>
      <c r="B99" s="604"/>
      <c r="C99" s="604">
        <f t="shared" ref="C99:M99" si="5">SUM(C85:C98)</f>
        <v>33</v>
      </c>
      <c r="D99" s="604">
        <f t="shared" si="5"/>
        <v>4</v>
      </c>
      <c r="E99" s="604">
        <f t="shared" si="5"/>
        <v>0</v>
      </c>
      <c r="F99" s="604">
        <f t="shared" si="5"/>
        <v>1</v>
      </c>
      <c r="G99" s="604">
        <f t="shared" si="5"/>
        <v>0</v>
      </c>
      <c r="H99" s="604">
        <f t="shared" si="5"/>
        <v>0</v>
      </c>
      <c r="I99" s="604">
        <f t="shared" si="5"/>
        <v>5</v>
      </c>
      <c r="J99" s="604">
        <f t="shared" si="5"/>
        <v>1</v>
      </c>
      <c r="K99" s="604">
        <f t="shared" si="5"/>
        <v>0</v>
      </c>
      <c r="L99" s="604">
        <v>39</v>
      </c>
      <c r="M99" s="604">
        <f t="shared" si="5"/>
        <v>5</v>
      </c>
    </row>
    <row r="100" spans="1:13" ht="15" customHeight="1" thickBot="1" x14ac:dyDescent="0.3">
      <c r="A100" s="595" t="s">
        <v>112</v>
      </c>
      <c r="B100" s="557"/>
      <c r="C100" s="557"/>
      <c r="D100" s="557"/>
      <c r="E100" s="617"/>
      <c r="F100" s="618"/>
      <c r="G100" s="617"/>
      <c r="H100" s="617"/>
      <c r="I100" s="618"/>
      <c r="J100" s="617"/>
      <c r="K100" s="557"/>
      <c r="L100" s="557"/>
      <c r="M100" s="575"/>
    </row>
    <row r="101" spans="1:13" ht="15" customHeight="1" x14ac:dyDescent="0.25">
      <c r="A101" s="523" t="s">
        <v>236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561"/>
      <c r="M101" s="579"/>
    </row>
    <row r="102" spans="1:13" ht="15" customHeight="1" x14ac:dyDescent="0.25">
      <c r="A102" s="523" t="s">
        <v>234</v>
      </c>
      <c r="B102" s="223"/>
      <c r="C102" s="223">
        <v>2</v>
      </c>
      <c r="D102" s="223">
        <v>4</v>
      </c>
      <c r="E102" s="564"/>
      <c r="F102" s="566"/>
      <c r="G102" s="223"/>
      <c r="H102" s="223"/>
      <c r="I102" s="566">
        <v>1</v>
      </c>
      <c r="J102" s="223">
        <v>1</v>
      </c>
      <c r="K102" s="223"/>
      <c r="L102" s="561">
        <v>3</v>
      </c>
      <c r="M102" s="579">
        <v>5</v>
      </c>
    </row>
    <row r="103" spans="1:13" ht="15" customHeight="1" x14ac:dyDescent="0.25">
      <c r="A103" s="523" t="s">
        <v>420</v>
      </c>
      <c r="B103" s="223"/>
      <c r="C103" s="223">
        <v>5</v>
      </c>
      <c r="D103" s="223"/>
      <c r="E103" s="223"/>
      <c r="F103" s="223"/>
      <c r="G103" s="223"/>
      <c r="H103" s="223"/>
      <c r="I103" s="223">
        <v>2</v>
      </c>
      <c r="J103" s="223"/>
      <c r="K103" s="223"/>
      <c r="L103" s="561">
        <v>7</v>
      </c>
      <c r="M103" s="579"/>
    </row>
    <row r="104" spans="1:13" ht="15" customHeight="1" x14ac:dyDescent="0.25">
      <c r="A104" s="523" t="s">
        <v>235</v>
      </c>
      <c r="B104" s="223"/>
      <c r="C104" s="223">
        <v>4</v>
      </c>
      <c r="D104" s="223">
        <v>5</v>
      </c>
      <c r="E104" s="223"/>
      <c r="F104" s="223"/>
      <c r="G104" s="223"/>
      <c r="H104" s="223"/>
      <c r="I104" s="223">
        <v>1</v>
      </c>
      <c r="J104" s="223">
        <v>1</v>
      </c>
      <c r="K104" s="223"/>
      <c r="L104" s="223">
        <v>5</v>
      </c>
      <c r="M104" s="224">
        <v>6</v>
      </c>
    </row>
    <row r="105" spans="1:13" ht="15" customHeight="1" x14ac:dyDescent="0.25">
      <c r="A105" s="523" t="s">
        <v>465</v>
      </c>
      <c r="B105" s="223"/>
      <c r="C105" s="223">
        <v>1</v>
      </c>
      <c r="D105" s="53"/>
      <c r="E105" s="223"/>
      <c r="F105" s="223"/>
      <c r="G105" s="223"/>
      <c r="H105" s="223"/>
      <c r="I105" s="223"/>
      <c r="J105" s="223"/>
      <c r="K105" s="223"/>
      <c r="L105" s="223">
        <v>1</v>
      </c>
      <c r="M105" s="224"/>
    </row>
    <row r="106" spans="1:13" ht="15" customHeight="1" x14ac:dyDescent="0.25">
      <c r="A106" s="523" t="s">
        <v>473</v>
      </c>
      <c r="B106" s="223"/>
      <c r="C106" s="223">
        <v>2</v>
      </c>
      <c r="D106" s="223"/>
      <c r="E106" s="223"/>
      <c r="F106" s="223"/>
      <c r="G106" s="223"/>
      <c r="H106" s="223"/>
      <c r="I106" s="223">
        <v>1</v>
      </c>
      <c r="J106" s="223"/>
      <c r="K106" s="223"/>
      <c r="L106" s="223">
        <v>3</v>
      </c>
      <c r="M106" s="224"/>
    </row>
    <row r="107" spans="1:13" ht="15" customHeight="1" x14ac:dyDescent="0.25">
      <c r="A107" s="523" t="s">
        <v>1067</v>
      </c>
      <c r="B107" s="223"/>
      <c r="C107" s="223">
        <v>1</v>
      </c>
      <c r="D107" s="223"/>
      <c r="E107" s="223"/>
      <c r="F107" s="223"/>
      <c r="G107" s="223"/>
      <c r="H107" s="223"/>
      <c r="I107" s="223"/>
      <c r="J107" s="223"/>
      <c r="K107" s="223"/>
      <c r="L107" s="223">
        <v>1</v>
      </c>
      <c r="M107" s="224"/>
    </row>
    <row r="108" spans="1:13" ht="15" customHeight="1" x14ac:dyDescent="0.25">
      <c r="A108" s="523" t="s">
        <v>126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4"/>
    </row>
    <row r="109" spans="1:13" ht="15" customHeight="1" x14ac:dyDescent="0.25">
      <c r="A109" s="523" t="s">
        <v>417</v>
      </c>
      <c r="B109" s="223"/>
      <c r="C109" s="53"/>
      <c r="D109" s="223">
        <v>2</v>
      </c>
      <c r="E109" s="223"/>
      <c r="F109" s="223"/>
      <c r="G109" s="223"/>
      <c r="H109" s="223"/>
      <c r="I109" s="223">
        <v>1</v>
      </c>
      <c r="J109" s="223"/>
      <c r="K109" s="223"/>
      <c r="L109" s="53">
        <v>1</v>
      </c>
      <c r="M109" s="224">
        <v>2</v>
      </c>
    </row>
    <row r="110" spans="1:13" ht="15" customHeight="1" x14ac:dyDescent="0.25">
      <c r="A110" s="523" t="s">
        <v>469</v>
      </c>
      <c r="B110" s="223"/>
      <c r="C110" s="223">
        <v>2</v>
      </c>
      <c r="D110" s="223">
        <v>3</v>
      </c>
      <c r="E110" s="223"/>
      <c r="F110" s="223"/>
      <c r="G110" s="223"/>
      <c r="H110" s="223"/>
      <c r="I110" s="223"/>
      <c r="J110" s="223">
        <v>1</v>
      </c>
      <c r="K110" s="223"/>
      <c r="L110" s="223">
        <v>2</v>
      </c>
      <c r="M110" s="224">
        <v>4</v>
      </c>
    </row>
    <row r="111" spans="1:13" ht="15" customHeight="1" x14ac:dyDescent="0.25">
      <c r="A111" s="597" t="s">
        <v>418</v>
      </c>
      <c r="B111" s="223"/>
      <c r="C111" s="223">
        <v>6</v>
      </c>
      <c r="D111" s="223">
        <v>4</v>
      </c>
      <c r="E111" s="223"/>
      <c r="F111" s="223"/>
      <c r="G111" s="223"/>
      <c r="H111" s="223"/>
      <c r="I111" s="223">
        <v>2</v>
      </c>
      <c r="J111" s="223">
        <v>1</v>
      </c>
      <c r="K111" s="223"/>
      <c r="L111" s="223">
        <v>8</v>
      </c>
      <c r="M111" s="224">
        <v>5</v>
      </c>
    </row>
    <row r="112" spans="1:13" ht="17.25" customHeight="1" x14ac:dyDescent="0.25">
      <c r="A112" s="636" t="s">
        <v>123</v>
      </c>
      <c r="B112" s="223"/>
      <c r="C112" s="223">
        <v>5</v>
      </c>
      <c r="D112" s="223">
        <v>1</v>
      </c>
      <c r="E112" s="223"/>
      <c r="F112" s="223"/>
      <c r="G112" s="223"/>
      <c r="H112" s="223"/>
      <c r="I112" s="223"/>
      <c r="J112" s="223"/>
      <c r="K112" s="223"/>
      <c r="L112" s="223">
        <v>5</v>
      </c>
      <c r="M112" s="224">
        <v>1</v>
      </c>
    </row>
    <row r="113" spans="1:13" ht="15" customHeight="1" thickBot="1" x14ac:dyDescent="0.3">
      <c r="A113" s="533" t="s">
        <v>237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6"/>
    </row>
    <row r="114" spans="1:13" ht="15" customHeight="1" thickBot="1" x14ac:dyDescent="0.25">
      <c r="A114" s="892" t="s">
        <v>145</v>
      </c>
      <c r="B114" s="604"/>
      <c r="C114" s="604">
        <f t="shared" ref="C114:M114" si="6">SUM(C101:C113)</f>
        <v>28</v>
      </c>
      <c r="D114" s="604">
        <f t="shared" si="6"/>
        <v>19</v>
      </c>
      <c r="E114" s="604">
        <f t="shared" si="6"/>
        <v>0</v>
      </c>
      <c r="F114" s="604">
        <f t="shared" si="6"/>
        <v>0</v>
      </c>
      <c r="G114" s="604">
        <f t="shared" si="6"/>
        <v>0</v>
      </c>
      <c r="H114" s="604">
        <f t="shared" si="6"/>
        <v>0</v>
      </c>
      <c r="I114" s="604">
        <f t="shared" si="6"/>
        <v>8</v>
      </c>
      <c r="J114" s="604">
        <f t="shared" si="6"/>
        <v>4</v>
      </c>
      <c r="K114" s="604">
        <f t="shared" si="6"/>
        <v>0</v>
      </c>
      <c r="L114" s="604">
        <f t="shared" si="6"/>
        <v>36</v>
      </c>
      <c r="M114" s="604">
        <f t="shared" si="6"/>
        <v>23</v>
      </c>
    </row>
    <row r="115" spans="1:13" ht="15" customHeight="1" thickBot="1" x14ac:dyDescent="0.25">
      <c r="A115" s="892" t="s">
        <v>247</v>
      </c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</row>
    <row r="116" spans="1:13" s="52" customFormat="1" ht="17.100000000000001" customHeight="1" x14ac:dyDescent="0.35">
      <c r="A116" s="366" t="s">
        <v>40</v>
      </c>
      <c r="B116" s="223"/>
      <c r="C116" s="223">
        <v>2</v>
      </c>
      <c r="D116" s="223"/>
      <c r="E116" s="223"/>
      <c r="F116" s="223"/>
      <c r="G116" s="223"/>
      <c r="H116" s="223"/>
      <c r="I116" s="223">
        <v>1</v>
      </c>
      <c r="J116" s="223"/>
      <c r="K116" s="223"/>
      <c r="L116" s="223">
        <v>3</v>
      </c>
      <c r="M116" s="222"/>
    </row>
    <row r="117" spans="1:13" ht="15.75" customHeight="1" thickBot="1" x14ac:dyDescent="0.4">
      <c r="A117" s="367" t="s">
        <v>39</v>
      </c>
      <c r="B117" s="561"/>
      <c r="C117" s="561"/>
      <c r="D117" s="562"/>
      <c r="E117" s="561"/>
      <c r="F117" s="601"/>
      <c r="G117" s="602"/>
      <c r="H117" s="561"/>
      <c r="I117" s="601"/>
      <c r="J117" s="602"/>
      <c r="K117" s="561"/>
      <c r="L117" s="561"/>
      <c r="M117" s="579"/>
    </row>
    <row r="118" spans="1:13" s="52" customFormat="1" ht="15" customHeight="1" thickBot="1" x14ac:dyDescent="0.25">
      <c r="A118" s="603" t="s">
        <v>145</v>
      </c>
      <c r="B118" s="604"/>
      <c r="C118" s="604">
        <f>SUM(C116:C117)</f>
        <v>2</v>
      </c>
      <c r="D118" s="604"/>
      <c r="E118" s="557"/>
      <c r="F118" s="604"/>
      <c r="G118" s="604"/>
      <c r="H118" s="557"/>
      <c r="I118" s="604">
        <v>1</v>
      </c>
      <c r="J118" s="604"/>
      <c r="K118" s="604"/>
      <c r="L118" s="604">
        <v>3</v>
      </c>
      <c r="M118" s="604"/>
    </row>
    <row r="119" spans="1:13" ht="15" customHeight="1" thickBot="1" x14ac:dyDescent="0.25">
      <c r="A119" s="595" t="s">
        <v>246</v>
      </c>
      <c r="B119" s="556"/>
      <c r="C119" s="556"/>
      <c r="D119" s="556"/>
      <c r="E119" s="596"/>
      <c r="F119" s="596"/>
      <c r="G119" s="596"/>
      <c r="H119" s="596"/>
      <c r="I119" s="596"/>
      <c r="J119" s="596"/>
      <c r="K119" s="557"/>
      <c r="L119" s="557"/>
      <c r="M119" s="575"/>
    </row>
    <row r="120" spans="1:13" s="52" customFormat="1" ht="15" customHeight="1" x14ac:dyDescent="0.25">
      <c r="A120" s="516" t="s">
        <v>238</v>
      </c>
      <c r="B120" s="563"/>
      <c r="C120" s="563">
        <v>17</v>
      </c>
      <c r="D120" s="586">
        <v>7</v>
      </c>
      <c r="E120" s="221"/>
      <c r="F120" s="221"/>
      <c r="G120" s="222"/>
      <c r="H120" s="221"/>
      <c r="I120" s="221"/>
      <c r="J120" s="222"/>
      <c r="K120" s="561"/>
      <c r="L120" s="561">
        <v>17</v>
      </c>
      <c r="M120" s="579">
        <v>7</v>
      </c>
    </row>
    <row r="121" spans="1:13" ht="15" customHeight="1" x14ac:dyDescent="0.35">
      <c r="A121" s="262" t="s">
        <v>43</v>
      </c>
      <c r="B121" s="564"/>
      <c r="C121" s="564">
        <v>1</v>
      </c>
      <c r="D121" s="567"/>
      <c r="E121" s="564"/>
      <c r="F121" s="566"/>
      <c r="G121" s="567"/>
      <c r="H121" s="564"/>
      <c r="I121" s="566"/>
      <c r="J121" s="567"/>
      <c r="K121" s="564"/>
      <c r="L121" s="561">
        <v>1</v>
      </c>
      <c r="M121" s="579"/>
    </row>
    <row r="122" spans="1:13" ht="15" customHeight="1" x14ac:dyDescent="0.35">
      <c r="A122" s="262" t="s">
        <v>44</v>
      </c>
      <c r="B122" s="564"/>
      <c r="C122" s="564">
        <v>7</v>
      </c>
      <c r="D122" s="567"/>
      <c r="E122" s="223"/>
      <c r="F122" s="223"/>
      <c r="G122" s="224"/>
      <c r="H122" s="223"/>
      <c r="I122" s="223">
        <v>3</v>
      </c>
      <c r="J122" s="224"/>
      <c r="K122" s="564"/>
      <c r="L122" s="561">
        <v>10</v>
      </c>
      <c r="M122" s="579"/>
    </row>
    <row r="123" spans="1:13" ht="15" customHeight="1" x14ac:dyDescent="0.25">
      <c r="A123" s="599" t="s">
        <v>239</v>
      </c>
      <c r="B123" s="564"/>
      <c r="C123" s="564">
        <v>15</v>
      </c>
      <c r="D123" s="567">
        <v>3</v>
      </c>
      <c r="E123" s="223"/>
      <c r="F123" s="223"/>
      <c r="G123" s="224"/>
      <c r="H123" s="223"/>
      <c r="I123" s="223">
        <v>1</v>
      </c>
      <c r="J123" s="224">
        <v>1</v>
      </c>
      <c r="K123" s="564"/>
      <c r="L123" s="561">
        <v>16</v>
      </c>
      <c r="M123" s="579">
        <v>4</v>
      </c>
    </row>
    <row r="124" spans="1:13" ht="15" customHeight="1" x14ac:dyDescent="0.25">
      <c r="A124" s="599" t="s">
        <v>590</v>
      </c>
      <c r="B124" s="564"/>
      <c r="C124" s="564">
        <v>1</v>
      </c>
      <c r="D124" s="567"/>
      <c r="E124" s="564"/>
      <c r="F124" s="566"/>
      <c r="G124" s="567"/>
      <c r="H124" s="564"/>
      <c r="I124" s="566"/>
      <c r="J124" s="567"/>
      <c r="K124" s="564"/>
      <c r="L124" s="561">
        <v>1</v>
      </c>
      <c r="M124" s="579"/>
    </row>
    <row r="125" spans="1:13" ht="15" customHeight="1" x14ac:dyDescent="0.25">
      <c r="A125" s="599" t="s">
        <v>458</v>
      </c>
      <c r="B125" s="564"/>
      <c r="C125" s="564"/>
      <c r="D125" s="567"/>
      <c r="E125" s="564"/>
      <c r="F125" s="566"/>
      <c r="G125" s="567"/>
      <c r="H125" s="564"/>
      <c r="I125" s="566"/>
      <c r="J125" s="567"/>
      <c r="K125" s="564"/>
      <c r="L125" s="561"/>
      <c r="M125" s="579"/>
    </row>
    <row r="126" spans="1:13" ht="15" customHeight="1" x14ac:dyDescent="0.35">
      <c r="A126" s="262" t="s">
        <v>45</v>
      </c>
      <c r="B126" s="564"/>
      <c r="C126" s="564">
        <v>9</v>
      </c>
      <c r="D126" s="567"/>
      <c r="E126" s="569"/>
      <c r="F126" s="570"/>
      <c r="G126" s="571"/>
      <c r="H126" s="569"/>
      <c r="I126" s="570">
        <v>1</v>
      </c>
      <c r="J126" s="571"/>
      <c r="K126" s="569"/>
      <c r="L126" s="561">
        <v>10</v>
      </c>
      <c r="M126" s="579"/>
    </row>
    <row r="127" spans="1:13" ht="15" customHeight="1" x14ac:dyDescent="0.25">
      <c r="A127" s="367" t="s">
        <v>507</v>
      </c>
      <c r="B127" s="564"/>
      <c r="C127" s="564"/>
      <c r="D127" s="567"/>
      <c r="E127" s="569"/>
      <c r="F127" s="570"/>
      <c r="G127" s="571"/>
      <c r="H127" s="569"/>
      <c r="I127" s="570"/>
      <c r="J127" s="571"/>
      <c r="K127" s="569"/>
      <c r="L127" s="561"/>
      <c r="M127" s="579"/>
    </row>
    <row r="128" spans="1:13" ht="15" customHeight="1" thickBot="1" x14ac:dyDescent="0.4">
      <c r="A128" s="262" t="s">
        <v>702</v>
      </c>
      <c r="B128" s="564"/>
      <c r="C128" s="564">
        <v>5</v>
      </c>
      <c r="D128" s="567">
        <v>1</v>
      </c>
      <c r="E128" s="303"/>
      <c r="F128" s="303"/>
      <c r="G128" s="304"/>
      <c r="H128" s="303"/>
      <c r="I128" s="303"/>
      <c r="J128" s="304"/>
      <c r="K128" s="569"/>
      <c r="L128" s="561">
        <v>5</v>
      </c>
      <c r="M128" s="579">
        <v>1</v>
      </c>
    </row>
    <row r="129" spans="1:13" ht="15" customHeight="1" thickBot="1" x14ac:dyDescent="0.25">
      <c r="A129" s="595" t="s">
        <v>145</v>
      </c>
      <c r="B129" s="604"/>
      <c r="C129" s="604">
        <f>SUM(C120:C128)</f>
        <v>55</v>
      </c>
      <c r="D129" s="604">
        <f t="shared" ref="D129:M129" si="7">SUM(D120:D128)</f>
        <v>11</v>
      </c>
      <c r="E129" s="604">
        <f t="shared" si="7"/>
        <v>0</v>
      </c>
      <c r="F129" s="604">
        <f t="shared" si="7"/>
        <v>0</v>
      </c>
      <c r="G129" s="604">
        <f t="shared" si="7"/>
        <v>0</v>
      </c>
      <c r="H129" s="604">
        <f t="shared" si="7"/>
        <v>0</v>
      </c>
      <c r="I129" s="604">
        <f t="shared" si="7"/>
        <v>5</v>
      </c>
      <c r="J129" s="604">
        <f t="shared" si="7"/>
        <v>1</v>
      </c>
      <c r="K129" s="604">
        <f t="shared" si="7"/>
        <v>0</v>
      </c>
      <c r="L129" s="604">
        <f t="shared" si="7"/>
        <v>60</v>
      </c>
      <c r="M129" s="604">
        <f t="shared" si="7"/>
        <v>12</v>
      </c>
    </row>
    <row r="130" spans="1:13" s="52" customFormat="1" ht="15" customHeight="1" thickBot="1" x14ac:dyDescent="0.3">
      <c r="A130" s="305" t="s">
        <v>345</v>
      </c>
      <c r="B130" s="556"/>
      <c r="C130" s="556"/>
      <c r="D130" s="556"/>
      <c r="E130" s="584"/>
      <c r="F130" s="585"/>
      <c r="G130" s="584"/>
      <c r="H130" s="584"/>
      <c r="I130" s="585"/>
      <c r="J130" s="584"/>
      <c r="K130" s="556"/>
      <c r="L130" s="556"/>
      <c r="M130" s="558"/>
    </row>
    <row r="131" spans="1:13" s="52" customFormat="1" ht="15" customHeight="1" x14ac:dyDescent="0.25">
      <c r="A131" s="599" t="s">
        <v>342</v>
      </c>
      <c r="B131" s="563"/>
      <c r="C131" s="563">
        <v>3</v>
      </c>
      <c r="D131" s="610">
        <v>3</v>
      </c>
      <c r="E131" s="563"/>
      <c r="F131" s="616"/>
      <c r="G131" s="610"/>
      <c r="H131" s="563"/>
      <c r="I131" s="616">
        <v>1</v>
      </c>
      <c r="J131" s="610"/>
      <c r="K131" s="563"/>
      <c r="L131" s="563">
        <v>4</v>
      </c>
      <c r="M131" s="586">
        <v>3</v>
      </c>
    </row>
    <row r="132" spans="1:13" s="52" customFormat="1" ht="15" customHeight="1" x14ac:dyDescent="0.25">
      <c r="A132" s="599" t="s">
        <v>343</v>
      </c>
      <c r="B132" s="564"/>
      <c r="C132" s="564">
        <v>8</v>
      </c>
      <c r="D132" s="565">
        <v>1</v>
      </c>
      <c r="E132" s="223"/>
      <c r="F132" s="223"/>
      <c r="G132" s="293"/>
      <c r="H132" s="223"/>
      <c r="I132" s="223">
        <v>1</v>
      </c>
      <c r="J132" s="293">
        <v>1</v>
      </c>
      <c r="K132" s="564"/>
      <c r="L132" s="564">
        <v>9</v>
      </c>
      <c r="M132" s="567">
        <v>2</v>
      </c>
    </row>
    <row r="133" spans="1:13" s="52" customFormat="1" ht="15" customHeight="1" x14ac:dyDescent="0.35">
      <c r="A133" s="599" t="s">
        <v>47</v>
      </c>
      <c r="B133" s="614"/>
      <c r="C133" s="564">
        <v>2</v>
      </c>
      <c r="D133" s="615"/>
      <c r="E133" s="614"/>
      <c r="F133" s="564"/>
      <c r="G133" s="615"/>
      <c r="H133" s="614"/>
      <c r="I133" s="564"/>
      <c r="J133" s="615"/>
      <c r="K133" s="614"/>
      <c r="L133" s="564">
        <v>2</v>
      </c>
      <c r="M133" s="567"/>
    </row>
    <row r="134" spans="1:13" s="52" customFormat="1" ht="15" customHeight="1" thickBot="1" x14ac:dyDescent="0.3">
      <c r="A134" s="599" t="s">
        <v>341</v>
      </c>
      <c r="B134" s="572"/>
      <c r="C134" s="572">
        <v>4</v>
      </c>
      <c r="D134" s="568">
        <v>1</v>
      </c>
      <c r="E134" s="225"/>
      <c r="F134" s="225"/>
      <c r="G134" s="337"/>
      <c r="H134" s="225"/>
      <c r="I134" s="225"/>
      <c r="J134" s="337"/>
      <c r="K134" s="572"/>
      <c r="L134" s="572">
        <v>4</v>
      </c>
      <c r="M134" s="587">
        <v>1</v>
      </c>
    </row>
    <row r="135" spans="1:13" s="52" customFormat="1" ht="15" customHeight="1" thickBot="1" x14ac:dyDescent="0.25">
      <c r="A135" s="892" t="s">
        <v>145</v>
      </c>
      <c r="B135" s="604"/>
      <c r="C135" s="604">
        <f>SUM(C131:C134)</f>
        <v>17</v>
      </c>
      <c r="D135" s="604">
        <f t="shared" ref="D135:M135" si="8">SUM(D131:D134)</f>
        <v>5</v>
      </c>
      <c r="E135" s="604">
        <f t="shared" si="8"/>
        <v>0</v>
      </c>
      <c r="F135" s="604">
        <f t="shared" si="8"/>
        <v>0</v>
      </c>
      <c r="G135" s="604">
        <f t="shared" si="8"/>
        <v>0</v>
      </c>
      <c r="H135" s="604">
        <f t="shared" si="8"/>
        <v>0</v>
      </c>
      <c r="I135" s="604">
        <f t="shared" si="8"/>
        <v>2</v>
      </c>
      <c r="J135" s="604">
        <f t="shared" si="8"/>
        <v>1</v>
      </c>
      <c r="K135" s="604">
        <f t="shared" si="8"/>
        <v>0</v>
      </c>
      <c r="L135" s="604">
        <f t="shared" si="8"/>
        <v>19</v>
      </c>
      <c r="M135" s="604">
        <f t="shared" si="8"/>
        <v>6</v>
      </c>
    </row>
    <row r="136" spans="1:13" s="52" customFormat="1" ht="15" customHeight="1" thickBot="1" x14ac:dyDescent="0.25">
      <c r="A136" s="892" t="s">
        <v>355</v>
      </c>
      <c r="B136" s="604">
        <f>SUM(B82,B80,B61,B38,B28,B13)</f>
        <v>2411</v>
      </c>
      <c r="C136" s="604">
        <f>SUM(C135,C129,C118,C114,C99,C80,C61,C38,C28,C13)</f>
        <v>645</v>
      </c>
      <c r="D136" s="604">
        <f>SUM(D135,D129,D114,D99,D80,D61,D38,D28,D13)</f>
        <v>175</v>
      </c>
      <c r="E136" s="604">
        <f>SUM(E135,E129,E114,E99,E83,E80,E61,E38,E28,E13)</f>
        <v>157</v>
      </c>
      <c r="F136" s="604">
        <v>2</v>
      </c>
      <c r="G136" s="604">
        <f>SUM(G13,G28,G38,G61,G80,G114,G129,G135)</f>
        <v>1</v>
      </c>
      <c r="H136" s="604">
        <f>SUM(H83,H80,H61,H38,H28,H13)</f>
        <v>241</v>
      </c>
      <c r="I136" s="604">
        <f>SUM(I135,I129,I118,I114,I99,I80,I61,I38,I28,I13)</f>
        <v>101</v>
      </c>
      <c r="J136" s="604">
        <f>SUM(J135,J129,J114,J99,J80,J61,J38,J28,J13)</f>
        <v>27</v>
      </c>
      <c r="K136" s="604">
        <v>2809</v>
      </c>
      <c r="L136" s="604">
        <f>SUM(L13,L28,L38,L61,L80,L99,L114,L118,L129,L135)</f>
        <v>748</v>
      </c>
      <c r="M136" s="604">
        <f>SUM(M13,M99,M28,M38,M61,M80,M114,M129,M135)</f>
        <v>203</v>
      </c>
    </row>
    <row r="137" spans="1:13" s="52" customFormat="1" ht="15" customHeight="1" x14ac:dyDescent="0.25">
      <c r="A137" s="765" t="s">
        <v>1143</v>
      </c>
      <c r="B137" s="574"/>
      <c r="C137" s="574"/>
      <c r="D137" s="574"/>
      <c r="E137" s="574"/>
      <c r="F137" s="574"/>
      <c r="G137" s="574"/>
      <c r="H137" s="574"/>
      <c r="I137" s="574"/>
      <c r="J137" s="574"/>
      <c r="K137" s="574"/>
      <c r="L137" s="574"/>
      <c r="M137" s="574"/>
    </row>
    <row r="138" spans="1:13" s="2296" customFormat="1" ht="16.5" customHeight="1" x14ac:dyDescent="0.25">
      <c r="A138" s="2639" t="s">
        <v>1211</v>
      </c>
      <c r="B138" s="574"/>
      <c r="C138" s="574"/>
      <c r="D138" s="574"/>
      <c r="E138" s="574"/>
      <c r="F138" s="574"/>
      <c r="G138" s="574"/>
      <c r="H138" s="574"/>
      <c r="I138" s="574"/>
      <c r="J138" s="574"/>
      <c r="K138" s="574"/>
      <c r="L138" s="574"/>
      <c r="M138" s="574"/>
    </row>
    <row r="139" spans="1:13" ht="15.75" customHeight="1" x14ac:dyDescent="0.25">
      <c r="A139" s="534" t="s">
        <v>921</v>
      </c>
      <c r="B139" s="528"/>
      <c r="C139" s="528"/>
      <c r="D139" s="528"/>
      <c r="E139" s="528"/>
      <c r="F139" s="528"/>
      <c r="G139" s="528"/>
      <c r="H139" s="528"/>
      <c r="I139" s="584"/>
      <c r="J139" s="584"/>
      <c r="K139" s="584"/>
      <c r="L139" s="584"/>
      <c r="M139" s="584"/>
    </row>
    <row r="140" spans="1:13" ht="12.95" customHeight="1" x14ac:dyDescent="0.2">
      <c r="A140" s="893"/>
    </row>
    <row r="141" spans="1:13" ht="12.95" customHeight="1" x14ac:dyDescent="0.2">
      <c r="A141" s="893"/>
    </row>
    <row r="142" spans="1:13" ht="12.95" customHeight="1" x14ac:dyDescent="0.2">
      <c r="A142" s="893"/>
    </row>
    <row r="143" spans="1:13" ht="12.95" customHeight="1" x14ac:dyDescent="0.2">
      <c r="A143" s="893"/>
    </row>
    <row r="144" spans="1:13" ht="12.95" customHeight="1" x14ac:dyDescent="0.2">
      <c r="A144" s="893"/>
    </row>
    <row r="145" spans="1:1" ht="12.95" customHeight="1" x14ac:dyDescent="0.2">
      <c r="A145" s="893"/>
    </row>
    <row r="146" spans="1:1" ht="12.95" customHeight="1" x14ac:dyDescent="0.2">
      <c r="A146" s="893"/>
    </row>
    <row r="147" spans="1:1" ht="12.95" customHeight="1" x14ac:dyDescent="0.2">
      <c r="A147" s="893"/>
    </row>
    <row r="148" spans="1:1" ht="12.95" customHeight="1" x14ac:dyDescent="0.2">
      <c r="A148" s="893"/>
    </row>
    <row r="149" spans="1:1" ht="12.95" customHeight="1" x14ac:dyDescent="0.2">
      <c r="A149" s="893"/>
    </row>
  </sheetData>
  <mergeCells count="6">
    <mergeCell ref="N15:O15"/>
    <mergeCell ref="A1:A2"/>
    <mergeCell ref="B1:D1"/>
    <mergeCell ref="E1:G1"/>
    <mergeCell ref="K1:M1"/>
    <mergeCell ref="H1:J1"/>
  </mergeCells>
  <phoneticPr fontId="0" type="noConversion"/>
  <pageMargins left="0.59055118110236227" right="0.59055118110236227" top="0.59055118110236227" bottom="0.59055118110236227" header="0.19685039370078741" footer="0.23622047244094491"/>
  <pageSetup paperSize="9" scale="52" fitToHeight="2" orientation="landscape" r:id="rId1"/>
  <headerFooter alignWithMargins="0">
    <oddHeader>&amp;C&amp;"Times New Roman,Kalın"&amp;12MEZUN SAYILARI (PROGRAMLAR VE VERİLEN DERECELER BAZINDA)</oddHeader>
  </headerFooter>
  <rowBreaks count="2" manualBreakCount="2">
    <brk id="61" max="12" man="1"/>
    <brk id="114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>
    <tabColor rgb="FF00B050"/>
  </sheetPr>
  <dimension ref="A1:S17"/>
  <sheetViews>
    <sheetView zoomScale="80" zoomScaleNormal="80" zoomScaleSheetLayoutView="75" workbookViewId="0">
      <selection activeCell="H28" sqref="H28"/>
    </sheetView>
  </sheetViews>
  <sheetFormatPr defaultColWidth="10.7109375" defaultRowHeight="12.95" customHeight="1" x14ac:dyDescent="0.2"/>
  <cols>
    <col min="1" max="1" width="42.5703125" style="1868" customWidth="1"/>
    <col min="2" max="2" width="12.5703125" style="1868" bestFit="1" customWidth="1"/>
    <col min="3" max="3" width="9.140625" style="236" bestFit="1" customWidth="1"/>
    <col min="4" max="4" width="11.85546875" style="236" bestFit="1" customWidth="1"/>
    <col min="5" max="6" width="12.5703125" style="236" bestFit="1" customWidth="1"/>
    <col min="7" max="7" width="9.140625" style="236" bestFit="1" customWidth="1"/>
    <col min="8" max="8" width="11.85546875" style="236" bestFit="1" customWidth="1"/>
    <col min="9" max="10" width="12.5703125" style="236" bestFit="1" customWidth="1"/>
    <col min="11" max="11" width="9.140625" style="236" bestFit="1" customWidth="1"/>
    <col min="12" max="12" width="11.85546875" style="236" bestFit="1" customWidth="1"/>
    <col min="13" max="14" width="12.5703125" style="236" bestFit="1" customWidth="1"/>
    <col min="15" max="15" width="9.140625" style="236" bestFit="1" customWidth="1"/>
    <col min="16" max="16" width="11.85546875" style="236" bestFit="1" customWidth="1"/>
    <col min="17" max="17" width="12.5703125" style="236" bestFit="1" customWidth="1"/>
    <col min="18" max="16384" width="10.7109375" style="1865"/>
  </cols>
  <sheetData>
    <row r="1" spans="1:19" s="59" customFormat="1" ht="20.100000000000001" customHeight="1" thickBot="1" x14ac:dyDescent="0.25">
      <c r="A1" s="2516" t="s">
        <v>649</v>
      </c>
      <c r="B1" s="2513" t="s">
        <v>918</v>
      </c>
      <c r="C1" s="2518"/>
      <c r="D1" s="2514"/>
      <c r="E1" s="2515"/>
      <c r="F1" s="2513" t="s">
        <v>919</v>
      </c>
      <c r="G1" s="2519"/>
      <c r="H1" s="2520"/>
      <c r="I1" s="2521"/>
      <c r="J1" s="2513" t="s">
        <v>920</v>
      </c>
      <c r="K1" s="2518"/>
      <c r="L1" s="2514"/>
      <c r="M1" s="2515"/>
      <c r="N1" s="2513" t="s">
        <v>145</v>
      </c>
      <c r="O1" s="2514"/>
      <c r="P1" s="2514"/>
      <c r="Q1" s="2515"/>
    </row>
    <row r="2" spans="1:19" s="59" customFormat="1" ht="20.100000000000001" customHeight="1" thickBot="1" x14ac:dyDescent="0.25">
      <c r="A2" s="2517"/>
      <c r="B2" s="1860" t="s">
        <v>596</v>
      </c>
      <c r="C2" s="1861" t="s">
        <v>142</v>
      </c>
      <c r="D2" s="1861" t="s">
        <v>60</v>
      </c>
      <c r="E2" s="1861" t="s">
        <v>144</v>
      </c>
      <c r="F2" s="1860" t="s">
        <v>596</v>
      </c>
      <c r="G2" s="1861" t="s">
        <v>142</v>
      </c>
      <c r="H2" s="1869" t="s">
        <v>60</v>
      </c>
      <c r="I2" s="1859" t="s">
        <v>144</v>
      </c>
      <c r="J2" s="1860" t="s">
        <v>596</v>
      </c>
      <c r="K2" s="1861" t="s">
        <v>142</v>
      </c>
      <c r="L2" s="1869" t="s">
        <v>60</v>
      </c>
      <c r="M2" s="1859" t="s">
        <v>144</v>
      </c>
      <c r="N2" s="1860" t="s">
        <v>596</v>
      </c>
      <c r="O2" s="1861" t="s">
        <v>142</v>
      </c>
      <c r="P2" s="1861" t="s">
        <v>60</v>
      </c>
      <c r="Q2" s="1861" t="s">
        <v>144</v>
      </c>
    </row>
    <row r="3" spans="1:19" s="59" customFormat="1" ht="24.95" customHeight="1" thickBot="1" x14ac:dyDescent="0.25">
      <c r="A3" s="1862" t="s">
        <v>305</v>
      </c>
      <c r="B3" s="1870"/>
      <c r="C3" s="1871">
        <v>162</v>
      </c>
      <c r="D3" s="1871">
        <v>34</v>
      </c>
      <c r="E3" s="1858">
        <v>15</v>
      </c>
      <c r="F3" s="1871"/>
      <c r="G3" s="1871">
        <v>2</v>
      </c>
      <c r="H3" s="1871"/>
      <c r="I3" s="1871"/>
      <c r="J3" s="1871"/>
      <c r="K3" s="1871">
        <v>6</v>
      </c>
      <c r="L3" s="1871">
        <v>6</v>
      </c>
      <c r="M3" s="1871"/>
      <c r="N3" s="1871"/>
      <c r="O3" s="1871">
        <v>170</v>
      </c>
      <c r="P3" s="1871">
        <v>40</v>
      </c>
      <c r="Q3" s="1871">
        <v>15</v>
      </c>
    </row>
    <row r="4" spans="1:19" s="59" customFormat="1" ht="24.95" customHeight="1" thickBot="1" x14ac:dyDescent="0.25">
      <c r="A4" s="1863" t="s">
        <v>481</v>
      </c>
      <c r="B4" s="1870"/>
      <c r="C4" s="1871">
        <v>418</v>
      </c>
      <c r="D4" s="1871">
        <v>80</v>
      </c>
      <c r="E4" s="1858">
        <v>39</v>
      </c>
      <c r="F4" s="1871"/>
      <c r="G4" s="1871">
        <v>31</v>
      </c>
      <c r="H4" s="1871"/>
      <c r="I4" s="1871"/>
      <c r="J4" s="1871"/>
      <c r="K4" s="1871">
        <v>46</v>
      </c>
      <c r="L4" s="1871">
        <v>8</v>
      </c>
      <c r="M4" s="1871">
        <v>4</v>
      </c>
      <c r="N4" s="1871"/>
      <c r="O4" s="1871">
        <v>495</v>
      </c>
      <c r="P4" s="1871">
        <v>89</v>
      </c>
      <c r="Q4" s="1871">
        <v>43</v>
      </c>
      <c r="R4" s="1864"/>
      <c r="S4" s="1864"/>
    </row>
    <row r="5" spans="1:19" s="59" customFormat="1" ht="24.95" customHeight="1" thickBot="1" x14ac:dyDescent="0.25">
      <c r="A5" s="1863" t="s">
        <v>306</v>
      </c>
      <c r="B5" s="1870"/>
      <c r="C5" s="1870">
        <v>405</v>
      </c>
      <c r="D5" s="1870">
        <v>69</v>
      </c>
      <c r="E5" s="179">
        <v>13</v>
      </c>
      <c r="F5" s="1870"/>
      <c r="G5" s="1870">
        <v>39</v>
      </c>
      <c r="H5" s="1870"/>
      <c r="I5" s="1870"/>
      <c r="J5" s="1870"/>
      <c r="K5" s="1870">
        <v>41</v>
      </c>
      <c r="L5" s="1870">
        <v>1</v>
      </c>
      <c r="M5" s="1870"/>
      <c r="N5" s="1870"/>
      <c r="O5" s="1871">
        <v>485</v>
      </c>
      <c r="P5" s="1871">
        <v>70</v>
      </c>
      <c r="Q5" s="1871">
        <v>13</v>
      </c>
      <c r="R5" s="1864"/>
      <c r="S5" s="1864"/>
    </row>
    <row r="6" spans="1:19" s="59" customFormat="1" ht="24.95" customHeight="1" thickBot="1" x14ac:dyDescent="0.25">
      <c r="A6" s="1863" t="s">
        <v>307</v>
      </c>
      <c r="B6" s="1870"/>
      <c r="C6" s="1870">
        <v>310</v>
      </c>
      <c r="D6" s="1870">
        <v>59</v>
      </c>
      <c r="E6" s="179">
        <v>32</v>
      </c>
      <c r="F6" s="1870"/>
      <c r="G6" s="1870">
        <v>14</v>
      </c>
      <c r="H6" s="1870"/>
      <c r="I6" s="1870">
        <v>1</v>
      </c>
      <c r="J6" s="1870"/>
      <c r="K6" s="1870">
        <v>23</v>
      </c>
      <c r="L6" s="1870">
        <v>5</v>
      </c>
      <c r="M6" s="1870">
        <v>9</v>
      </c>
      <c r="N6" s="1870"/>
      <c r="O6" s="1871">
        <v>347</v>
      </c>
      <c r="P6" s="1871">
        <v>64</v>
      </c>
      <c r="Q6" s="1871">
        <v>42</v>
      </c>
      <c r="R6" s="1864"/>
      <c r="S6" s="1864"/>
    </row>
    <row r="7" spans="1:19" s="59" customFormat="1" ht="24.95" customHeight="1" thickBot="1" x14ac:dyDescent="0.25">
      <c r="A7" s="1863" t="s">
        <v>255</v>
      </c>
      <c r="B7" s="1870"/>
      <c r="C7" s="1872">
        <v>1087</v>
      </c>
      <c r="D7" s="1872">
        <v>268</v>
      </c>
      <c r="E7" s="41">
        <v>37</v>
      </c>
      <c r="F7" s="1872"/>
      <c r="G7" s="1872">
        <v>63</v>
      </c>
      <c r="H7" s="1872">
        <v>1</v>
      </c>
      <c r="I7" s="1872"/>
      <c r="J7" s="1872"/>
      <c r="K7" s="1872">
        <v>123</v>
      </c>
      <c r="L7" s="1872">
        <v>60</v>
      </c>
      <c r="M7" s="1872">
        <v>7</v>
      </c>
      <c r="N7" s="1872"/>
      <c r="O7" s="1871">
        <v>1273</v>
      </c>
      <c r="P7" s="1871">
        <v>328</v>
      </c>
      <c r="Q7" s="1871">
        <v>44</v>
      </c>
      <c r="R7" s="1864"/>
      <c r="S7" s="1864"/>
    </row>
    <row r="8" spans="1:19" ht="24.95" customHeight="1" thickBot="1" x14ac:dyDescent="0.25">
      <c r="A8" s="1863" t="s">
        <v>230</v>
      </c>
      <c r="B8" s="1870">
        <v>29</v>
      </c>
      <c r="C8" s="1871"/>
      <c r="D8" s="1871"/>
      <c r="E8" s="1858"/>
      <c r="F8" s="1871">
        <v>8</v>
      </c>
      <c r="G8" s="1871"/>
      <c r="H8" s="1871"/>
      <c r="I8" s="1871"/>
      <c r="J8" s="1871">
        <v>2</v>
      </c>
      <c r="K8" s="1871"/>
      <c r="L8" s="1871"/>
      <c r="M8" s="1871"/>
      <c r="N8" s="1871">
        <v>39</v>
      </c>
      <c r="O8" s="1871"/>
      <c r="P8" s="1871"/>
      <c r="Q8" s="1871"/>
      <c r="R8" s="236"/>
      <c r="S8" s="236"/>
    </row>
    <row r="9" spans="1:19" ht="24.95" customHeight="1" thickBot="1" x14ac:dyDescent="0.25">
      <c r="A9" s="1866" t="s">
        <v>591</v>
      </c>
      <c r="B9" s="1870"/>
      <c r="C9" s="1871"/>
      <c r="D9" s="1871">
        <v>33</v>
      </c>
      <c r="E9" s="1858">
        <v>4</v>
      </c>
      <c r="F9" s="1871"/>
      <c r="G9" s="1871"/>
      <c r="H9" s="1871">
        <v>1</v>
      </c>
      <c r="I9" s="1871"/>
      <c r="J9" s="1871"/>
      <c r="K9" s="1871"/>
      <c r="L9" s="1871">
        <v>5</v>
      </c>
      <c r="M9" s="1871">
        <v>1</v>
      </c>
      <c r="N9" s="1871"/>
      <c r="O9" s="1871"/>
      <c r="P9" s="1871">
        <v>44</v>
      </c>
      <c r="Q9" s="1871">
        <v>5</v>
      </c>
    </row>
    <row r="10" spans="1:19" ht="24.95" customHeight="1" thickBot="1" x14ac:dyDescent="0.25">
      <c r="A10" s="1866" t="s">
        <v>109</v>
      </c>
      <c r="B10" s="1870"/>
      <c r="C10" s="1871"/>
      <c r="D10" s="1871">
        <v>28</v>
      </c>
      <c r="E10" s="1858">
        <v>19</v>
      </c>
      <c r="F10" s="1871"/>
      <c r="G10" s="1871"/>
      <c r="H10" s="1871"/>
      <c r="I10" s="1871"/>
      <c r="J10" s="1871"/>
      <c r="K10" s="1871"/>
      <c r="L10" s="1871">
        <v>8</v>
      </c>
      <c r="M10" s="1871">
        <v>4</v>
      </c>
      <c r="N10" s="1871"/>
      <c r="O10" s="1871"/>
      <c r="P10" s="1871">
        <v>36</v>
      </c>
      <c r="Q10" s="1871">
        <v>23</v>
      </c>
    </row>
    <row r="11" spans="1:19" ht="24.95" customHeight="1" thickBot="1" x14ac:dyDescent="0.25">
      <c r="A11" s="1866" t="s">
        <v>247</v>
      </c>
      <c r="B11" s="1870"/>
      <c r="C11" s="1871"/>
      <c r="D11" s="1871">
        <v>2</v>
      </c>
      <c r="E11" s="1858"/>
      <c r="F11" s="1871"/>
      <c r="G11" s="1871"/>
      <c r="H11" s="1871"/>
      <c r="I11" s="1871"/>
      <c r="J11" s="1871"/>
      <c r="K11" s="1871"/>
      <c r="L11" s="1871">
        <v>1</v>
      </c>
      <c r="M11" s="1871"/>
      <c r="N11" s="1871"/>
      <c r="O11" s="1871"/>
      <c r="P11" s="1871">
        <v>3</v>
      </c>
      <c r="Q11" s="1871"/>
    </row>
    <row r="12" spans="1:19" ht="24.95" customHeight="1" thickBot="1" x14ac:dyDescent="0.25">
      <c r="A12" s="1866" t="s">
        <v>246</v>
      </c>
      <c r="B12" s="1870"/>
      <c r="C12" s="1871"/>
      <c r="D12" s="1871">
        <v>55</v>
      </c>
      <c r="E12" s="1858">
        <v>11</v>
      </c>
      <c r="F12" s="1871"/>
      <c r="G12" s="1871"/>
      <c r="H12" s="1871"/>
      <c r="I12" s="1871"/>
      <c r="J12" s="1871"/>
      <c r="K12" s="1871"/>
      <c r="L12" s="1871">
        <v>5</v>
      </c>
      <c r="M12" s="1871">
        <v>1</v>
      </c>
      <c r="N12" s="1871"/>
      <c r="O12" s="1871"/>
      <c r="P12" s="1871">
        <v>60</v>
      </c>
      <c r="Q12" s="1871">
        <v>12</v>
      </c>
    </row>
    <row r="13" spans="1:19" s="59" customFormat="1" ht="24.95" customHeight="1" thickBot="1" x14ac:dyDescent="0.25">
      <c r="A13" s="1866" t="s">
        <v>345</v>
      </c>
      <c r="B13" s="1870"/>
      <c r="C13" s="1871"/>
      <c r="D13" s="1871">
        <v>17</v>
      </c>
      <c r="E13" s="1858">
        <v>5</v>
      </c>
      <c r="F13" s="1871"/>
      <c r="G13" s="1871"/>
      <c r="H13" s="1871"/>
      <c r="I13" s="1871"/>
      <c r="J13" s="1871"/>
      <c r="K13" s="1871"/>
      <c r="L13" s="1871">
        <v>2</v>
      </c>
      <c r="M13" s="1871">
        <v>1</v>
      </c>
      <c r="N13" s="1871"/>
      <c r="O13" s="1871"/>
      <c r="P13" s="1871">
        <v>19</v>
      </c>
      <c r="Q13" s="1871">
        <v>6</v>
      </c>
    </row>
    <row r="14" spans="1:19" s="59" customFormat="1" ht="24.95" customHeight="1" thickBot="1" x14ac:dyDescent="0.25">
      <c r="A14" s="1867" t="s">
        <v>355</v>
      </c>
      <c r="B14" s="1322">
        <v>29</v>
      </c>
      <c r="C14" s="1322">
        <f>SUM(C3:C13)</f>
        <v>2382</v>
      </c>
      <c r="D14" s="1322">
        <f>SUM(D3:D13)</f>
        <v>645</v>
      </c>
      <c r="E14" s="1322">
        <f t="shared" ref="E14:Q14" si="0">SUM(E3:E13)</f>
        <v>175</v>
      </c>
      <c r="F14" s="1322">
        <f>SUM(F3:F13)</f>
        <v>8</v>
      </c>
      <c r="G14" s="1322">
        <f t="shared" si="0"/>
        <v>149</v>
      </c>
      <c r="H14" s="1322">
        <f t="shared" si="0"/>
        <v>2</v>
      </c>
      <c r="I14" s="1322">
        <f t="shared" si="0"/>
        <v>1</v>
      </c>
      <c r="J14" s="1322">
        <f t="shared" si="0"/>
        <v>2</v>
      </c>
      <c r="K14" s="1322">
        <f t="shared" si="0"/>
        <v>239</v>
      </c>
      <c r="L14" s="1322">
        <f t="shared" si="0"/>
        <v>101</v>
      </c>
      <c r="M14" s="1322">
        <f t="shared" si="0"/>
        <v>27</v>
      </c>
      <c r="N14" s="1322">
        <f t="shared" si="0"/>
        <v>39</v>
      </c>
      <c r="O14" s="1322">
        <f t="shared" si="0"/>
        <v>2770</v>
      </c>
      <c r="P14" s="1322">
        <f t="shared" si="0"/>
        <v>753</v>
      </c>
      <c r="Q14" s="1322">
        <f t="shared" si="0"/>
        <v>203</v>
      </c>
    </row>
    <row r="15" spans="1:19" s="1971" customFormat="1" ht="15" customHeight="1" x14ac:dyDescent="0.2">
      <c r="A15" s="1970" t="s">
        <v>1144</v>
      </c>
      <c r="C15" s="1972"/>
      <c r="D15" s="1972"/>
      <c r="E15" s="1972"/>
      <c r="F15" s="1972"/>
      <c r="G15" s="1972"/>
      <c r="H15" s="1972"/>
      <c r="I15" s="1972"/>
      <c r="J15" s="1972"/>
      <c r="K15" s="1972"/>
      <c r="L15" s="1972"/>
      <c r="M15" s="1972"/>
      <c r="N15" s="1972"/>
      <c r="O15" s="1972"/>
      <c r="P15" s="1972"/>
      <c r="Q15" s="1972"/>
    </row>
    <row r="16" spans="1:19" s="1975" customFormat="1" ht="15" customHeight="1" x14ac:dyDescent="0.2">
      <c r="A16" s="1299" t="s">
        <v>921</v>
      </c>
      <c r="B16" s="1299"/>
      <c r="C16" s="1973"/>
      <c r="D16" s="1973"/>
      <c r="E16" s="1973"/>
      <c r="F16" s="1973"/>
      <c r="G16" s="1973"/>
      <c r="H16" s="1973"/>
      <c r="I16" s="1973"/>
      <c r="J16" s="1973"/>
      <c r="K16" s="1973"/>
      <c r="L16" s="1974"/>
      <c r="M16" s="1974"/>
      <c r="N16" s="1974"/>
      <c r="O16" s="1974"/>
      <c r="P16" s="1974"/>
      <c r="Q16" s="1974"/>
    </row>
    <row r="17" spans="1:17" s="1975" customFormat="1" ht="15" customHeight="1" x14ac:dyDescent="0.2">
      <c r="A17" s="2510" t="s">
        <v>651</v>
      </c>
      <c r="B17" s="2510"/>
      <c r="C17" s="2511"/>
      <c r="D17" s="2511"/>
      <c r="E17" s="2511"/>
      <c r="F17" s="2512"/>
      <c r="G17" s="2512"/>
      <c r="H17" s="2512"/>
      <c r="I17" s="1974"/>
      <c r="J17" s="1974"/>
      <c r="K17" s="1974"/>
      <c r="L17" s="1974"/>
      <c r="M17" s="1974"/>
      <c r="N17" s="1974"/>
      <c r="O17" s="1974"/>
      <c r="P17" s="1974"/>
      <c r="Q17" s="1974"/>
    </row>
  </sheetData>
  <mergeCells count="6">
    <mergeCell ref="A17:H17"/>
    <mergeCell ref="N1:Q1"/>
    <mergeCell ref="A1:A2"/>
    <mergeCell ref="B1:E1"/>
    <mergeCell ref="F1:I1"/>
    <mergeCell ref="J1:M1"/>
  </mergeCells>
  <phoneticPr fontId="0" type="noConversion"/>
  <pageMargins left="0.39370078740157483" right="0.39370078740157483" top="0.98425196850393704" bottom="0.98425196850393704" header="0.19685039370078741" footer="0.23622047244094491"/>
  <pageSetup paperSize="9" scale="61" fitToHeight="2" orientation="landscape" r:id="rId1"/>
  <headerFooter alignWithMargins="0">
    <oddHeader>&amp;C&amp;"Times New Roman,Kalın"&amp;12MEZUN SAYILARI (MESLEK YÜKSEKOKULU, FAKÜLTE VE ENSTİTÜ BAZINDA)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>
    <tabColor rgb="FF00B050"/>
    <pageSetUpPr fitToPage="1"/>
  </sheetPr>
  <dimension ref="A1:N9"/>
  <sheetViews>
    <sheetView topLeftCell="A9" zoomScaleNormal="100" workbookViewId="0">
      <selection activeCell="N9" sqref="N9"/>
    </sheetView>
  </sheetViews>
  <sheetFormatPr defaultRowHeight="12.75" x14ac:dyDescent="0.2"/>
  <cols>
    <col min="1" max="1" width="29.28515625" customWidth="1"/>
    <col min="2" max="2" width="8.28515625" customWidth="1"/>
    <col min="3" max="4" width="8.7109375" customWidth="1"/>
    <col min="5" max="5" width="8.85546875" customWidth="1"/>
    <col min="6" max="6" width="8.140625" customWidth="1"/>
    <col min="7" max="7" width="8.5703125" customWidth="1"/>
    <col min="8" max="8" width="10.28515625" customWidth="1"/>
    <col min="9" max="9" width="9.5703125" customWidth="1"/>
    <col min="10" max="10" width="9.85546875" customWidth="1"/>
    <col min="11" max="11" width="9.7109375" customWidth="1"/>
    <col min="12" max="12" width="8.5703125" customWidth="1"/>
  </cols>
  <sheetData>
    <row r="1" spans="1:14" ht="30" customHeight="1" thickBot="1" x14ac:dyDescent="0.25">
      <c r="A1" s="2522" t="s">
        <v>631</v>
      </c>
      <c r="B1" s="2523"/>
      <c r="C1" s="2523"/>
      <c r="D1" s="2523"/>
      <c r="E1" s="2523"/>
      <c r="F1" s="2523"/>
      <c r="G1" s="2523"/>
      <c r="H1" s="2523"/>
      <c r="I1" s="2523"/>
      <c r="J1" s="2523"/>
      <c r="K1" s="2523"/>
      <c r="L1" s="2523"/>
    </row>
    <row r="2" spans="1:14" s="63" customFormat="1" ht="16.5" thickBot="1" x14ac:dyDescent="0.3">
      <c r="A2" s="642" t="s">
        <v>632</v>
      </c>
      <c r="B2" s="404">
        <v>2005</v>
      </c>
      <c r="C2" s="404">
        <v>2006</v>
      </c>
      <c r="D2" s="405">
        <v>2007</v>
      </c>
      <c r="E2" s="405">
        <v>2008</v>
      </c>
      <c r="F2" s="405">
        <v>2009</v>
      </c>
      <c r="G2" s="405">
        <v>2010</v>
      </c>
      <c r="H2" s="404">
        <v>2011</v>
      </c>
      <c r="I2" s="404">
        <v>2012</v>
      </c>
      <c r="J2" s="404">
        <v>2013</v>
      </c>
      <c r="K2" s="404">
        <v>2014</v>
      </c>
      <c r="L2" s="404">
        <v>2015</v>
      </c>
    </row>
    <row r="3" spans="1:14" s="63" customFormat="1" ht="24.75" customHeight="1" thickBot="1" x14ac:dyDescent="0.3">
      <c r="A3" s="641" t="s">
        <v>633</v>
      </c>
      <c r="B3" s="407">
        <v>733</v>
      </c>
      <c r="C3" s="407">
        <v>706</v>
      </c>
      <c r="D3" s="406">
        <v>839</v>
      </c>
      <c r="E3" s="406">
        <v>1001</v>
      </c>
      <c r="F3" s="406">
        <v>938</v>
      </c>
      <c r="G3" s="406">
        <v>1135</v>
      </c>
      <c r="H3" s="407">
        <v>911</v>
      </c>
      <c r="I3" s="407">
        <v>989</v>
      </c>
      <c r="J3" s="407">
        <v>828</v>
      </c>
      <c r="K3" s="407">
        <v>858</v>
      </c>
      <c r="L3" s="407">
        <v>748</v>
      </c>
    </row>
    <row r="4" spans="1:14" s="63" customFormat="1" ht="25.5" customHeight="1" thickBot="1" x14ac:dyDescent="0.3">
      <c r="A4" s="641" t="s">
        <v>634</v>
      </c>
      <c r="B4" s="407">
        <v>103</v>
      </c>
      <c r="C4" s="407">
        <v>89</v>
      </c>
      <c r="D4" s="406">
        <v>112</v>
      </c>
      <c r="E4" s="406">
        <v>194</v>
      </c>
      <c r="F4" s="406">
        <v>138</v>
      </c>
      <c r="G4" s="406">
        <v>238</v>
      </c>
      <c r="H4" s="407">
        <v>248</v>
      </c>
      <c r="I4" s="407">
        <v>256</v>
      </c>
      <c r="J4" s="407">
        <v>255</v>
      </c>
      <c r="K4" s="407">
        <v>195</v>
      </c>
      <c r="L4" s="407">
        <v>203</v>
      </c>
    </row>
    <row r="9" spans="1:14" x14ac:dyDescent="0.2">
      <c r="N9" s="2173"/>
    </row>
  </sheetData>
  <mergeCells count="1">
    <mergeCell ref="A1:L1"/>
  </mergeCells>
  <phoneticPr fontId="30" type="noConversion"/>
  <pageMargins left="0.75" right="0.75" top="1" bottom="1" header="0.5" footer="0.5"/>
  <pageSetup paperSize="9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13"/>
  <sheetViews>
    <sheetView zoomScaleNormal="100" workbookViewId="0">
      <selection activeCell="I8" sqref="I8"/>
    </sheetView>
  </sheetViews>
  <sheetFormatPr defaultRowHeight="12.75" x14ac:dyDescent="0.2"/>
  <cols>
    <col min="1" max="1" width="6.7109375" style="159" customWidth="1"/>
    <col min="2" max="2" width="10.85546875" style="159" customWidth="1"/>
    <col min="3" max="4" width="10" style="159" customWidth="1"/>
    <col min="5" max="5" width="11" style="159" customWidth="1"/>
    <col min="6" max="6" width="11.140625" style="159" customWidth="1"/>
    <col min="7" max="7" width="13.140625" style="159" customWidth="1"/>
    <col min="8" max="8" width="12.7109375" style="159" customWidth="1"/>
    <col min="9" max="9" width="16.140625" style="159" customWidth="1"/>
    <col min="10" max="10" width="15.140625" style="159" customWidth="1"/>
    <col min="11" max="16384" width="9.140625" style="159"/>
  </cols>
  <sheetData>
    <row r="3" spans="2:16" x14ac:dyDescent="0.2">
      <c r="B3" s="2581" t="s">
        <v>1154</v>
      </c>
      <c r="C3" s="2582"/>
      <c r="D3" s="2582"/>
      <c r="E3" s="2582"/>
      <c r="F3" s="2582"/>
      <c r="G3" s="2582"/>
      <c r="H3" s="2582"/>
      <c r="I3" s="2582"/>
      <c r="J3" s="2582"/>
      <c r="K3" s="2582"/>
    </row>
    <row r="4" spans="2:16" ht="13.5" thickBot="1" x14ac:dyDescent="0.25">
      <c r="B4" s="2583"/>
      <c r="C4" s="2584"/>
      <c r="D4" s="2584"/>
      <c r="E4" s="2584"/>
      <c r="F4" s="2584"/>
      <c r="G4" s="2584"/>
      <c r="H4" s="2584"/>
      <c r="I4" s="2584"/>
      <c r="J4" s="2584"/>
      <c r="K4" s="2584"/>
    </row>
    <row r="5" spans="2:16" ht="13.5" thickBot="1" x14ac:dyDescent="0.25">
      <c r="B5" s="1202" t="s">
        <v>66</v>
      </c>
      <c r="C5" s="2585" t="s">
        <v>79</v>
      </c>
      <c r="D5" s="2585" t="s">
        <v>777</v>
      </c>
      <c r="E5" s="2585" t="s">
        <v>81</v>
      </c>
      <c r="F5" s="1202" t="s">
        <v>80</v>
      </c>
      <c r="G5" s="2586" t="s">
        <v>83</v>
      </c>
      <c r="H5" s="2587" t="s">
        <v>86</v>
      </c>
      <c r="I5" s="2587" t="s">
        <v>85</v>
      </c>
      <c r="J5" s="2587" t="s">
        <v>85</v>
      </c>
      <c r="K5" s="87"/>
      <c r="L5" s="137"/>
      <c r="M5" s="137"/>
      <c r="N5" s="137"/>
      <c r="O5" s="137"/>
      <c r="P5" s="137"/>
    </row>
    <row r="6" spans="2:16" ht="13.5" thickBot="1" x14ac:dyDescent="0.25">
      <c r="B6" s="2588">
        <v>2015</v>
      </c>
      <c r="C6" s="2589">
        <v>2</v>
      </c>
      <c r="D6" s="2590">
        <v>1</v>
      </c>
      <c r="E6" s="2590"/>
      <c r="F6" s="2591"/>
      <c r="G6" s="2592"/>
      <c r="H6" s="2593">
        <v>3</v>
      </c>
      <c r="I6" s="2594">
        <v>1</v>
      </c>
      <c r="J6" s="2595">
        <v>1</v>
      </c>
      <c r="K6" s="87"/>
      <c r="L6" s="137"/>
      <c r="M6" s="137"/>
      <c r="N6" s="137"/>
      <c r="O6" s="137"/>
      <c r="P6" s="137"/>
    </row>
    <row r="7" spans="2:16" ht="13.5" thickBot="1" x14ac:dyDescent="0.25">
      <c r="B7" s="2596">
        <v>2014</v>
      </c>
      <c r="C7" s="2597">
        <v>4</v>
      </c>
      <c r="D7" s="2598"/>
      <c r="E7" s="2598"/>
      <c r="F7" s="2598"/>
      <c r="G7" s="2598"/>
      <c r="H7" s="2598">
        <v>2</v>
      </c>
      <c r="I7" s="2594">
        <v>1</v>
      </c>
      <c r="J7" s="2595">
        <v>1</v>
      </c>
      <c r="K7" s="87"/>
      <c r="L7" s="137"/>
      <c r="M7" s="137"/>
      <c r="N7" s="137"/>
      <c r="O7" s="137"/>
      <c r="P7" s="137"/>
    </row>
    <row r="8" spans="2:16" ht="13.5" thickBot="1" x14ac:dyDescent="0.25">
      <c r="B8" s="2599">
        <v>2013</v>
      </c>
      <c r="C8" s="2600">
        <v>6</v>
      </c>
      <c r="D8" s="2601"/>
      <c r="E8" s="2601"/>
      <c r="F8" s="2602"/>
      <c r="G8" s="2603"/>
      <c r="H8" s="2604">
        <v>6</v>
      </c>
      <c r="I8" s="2605"/>
      <c r="J8" s="2606"/>
      <c r="K8" s="87"/>
      <c r="L8" s="137"/>
      <c r="M8" s="137"/>
      <c r="N8" s="137"/>
      <c r="O8" s="137"/>
      <c r="P8" s="137"/>
    </row>
    <row r="9" spans="2:16" ht="16.5" customHeight="1" thickBot="1" x14ac:dyDescent="0.25">
      <c r="B9" s="2607" t="s">
        <v>630</v>
      </c>
      <c r="C9" s="2608"/>
      <c r="D9" s="2608"/>
      <c r="E9" s="2608"/>
      <c r="F9" s="2608"/>
      <c r="G9" s="2608"/>
      <c r="H9" s="2608"/>
      <c r="I9" s="2608"/>
      <c r="J9" s="2609"/>
      <c r="K9" s="2610"/>
      <c r="L9" s="137"/>
      <c r="M9" s="137"/>
      <c r="N9" s="137"/>
      <c r="O9" s="137"/>
      <c r="P9" s="137"/>
    </row>
    <row r="10" spans="2:16" ht="13.5" thickBot="1" x14ac:dyDescent="0.25">
      <c r="B10" s="1202" t="s">
        <v>66</v>
      </c>
      <c r="C10" s="2585" t="s">
        <v>79</v>
      </c>
      <c r="D10" s="2585" t="s">
        <v>777</v>
      </c>
      <c r="E10" s="2585" t="s">
        <v>81</v>
      </c>
      <c r="F10" s="1202" t="s">
        <v>80</v>
      </c>
      <c r="G10" s="2586" t="s">
        <v>83</v>
      </c>
      <c r="H10" s="2587" t="s">
        <v>86</v>
      </c>
      <c r="I10" s="2587" t="s">
        <v>85</v>
      </c>
      <c r="J10" s="2587" t="s">
        <v>85</v>
      </c>
      <c r="K10" s="87"/>
      <c r="L10" s="137"/>
      <c r="M10" s="137"/>
      <c r="N10" s="137"/>
      <c r="O10" s="137"/>
      <c r="P10" s="137"/>
    </row>
    <row r="11" spans="2:16" x14ac:dyDescent="0.2">
      <c r="B11" s="2611">
        <v>2015</v>
      </c>
      <c r="C11" s="2612">
        <v>75</v>
      </c>
      <c r="D11" s="2613"/>
      <c r="E11" s="2613"/>
      <c r="F11" s="2614">
        <v>2</v>
      </c>
      <c r="G11" s="2615"/>
      <c r="H11" s="2616">
        <v>94</v>
      </c>
      <c r="I11" s="2617">
        <v>6</v>
      </c>
      <c r="J11" s="2618">
        <v>6</v>
      </c>
      <c r="K11" s="87"/>
      <c r="L11" s="137"/>
      <c r="M11" s="137"/>
      <c r="N11" s="137"/>
      <c r="O11" s="137"/>
      <c r="P11" s="137"/>
    </row>
    <row r="12" spans="2:16" x14ac:dyDescent="0.2">
      <c r="B12" s="2619">
        <v>2014</v>
      </c>
      <c r="C12" s="2620">
        <v>58</v>
      </c>
      <c r="D12" s="2621">
        <v>1</v>
      </c>
      <c r="E12" s="2621">
        <v>1</v>
      </c>
      <c r="F12" s="2621"/>
      <c r="G12" s="2621">
        <v>1</v>
      </c>
      <c r="H12" s="2621">
        <v>109</v>
      </c>
      <c r="I12" s="2622">
        <v>15</v>
      </c>
      <c r="J12" s="2623">
        <v>15</v>
      </c>
      <c r="K12" s="87"/>
      <c r="L12" s="137"/>
      <c r="M12" s="137"/>
      <c r="N12" s="137"/>
      <c r="O12" s="137"/>
      <c r="P12" s="137"/>
    </row>
    <row r="13" spans="2:16" ht="13.5" thickBot="1" x14ac:dyDescent="0.25">
      <c r="B13" s="2599">
        <v>2013</v>
      </c>
      <c r="C13" s="2600">
        <v>61</v>
      </c>
      <c r="D13" s="2601"/>
      <c r="E13" s="2601">
        <v>1</v>
      </c>
      <c r="F13" s="2624"/>
      <c r="G13" s="2603">
        <v>1</v>
      </c>
      <c r="H13" s="2604">
        <v>107</v>
      </c>
      <c r="I13" s="2605">
        <v>28</v>
      </c>
      <c r="J13" s="2625">
        <v>28</v>
      </c>
      <c r="K13" s="87"/>
      <c r="L13" s="137"/>
      <c r="M13" s="137"/>
      <c r="N13" s="2626"/>
      <c r="O13" s="137"/>
      <c r="P13" s="137"/>
    </row>
  </sheetData>
  <mergeCells count="2">
    <mergeCell ref="B9:J9"/>
    <mergeCell ref="B3:K3"/>
  </mergeCells>
  <pageMargins left="0.70866141732283472" right="0.70866141732283472" top="0.74803149606299213" bottom="0.74803149606299213" header="0.31496062992125984" footer="0.31496062992125984"/>
  <pageSetup paperSize="9" fitToWidth="2" fitToHeight="0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>
    <tabColor rgb="FF00B050"/>
  </sheetPr>
  <dimension ref="A2:I16"/>
  <sheetViews>
    <sheetView zoomScaleNormal="100" workbookViewId="0">
      <selection activeCell="A11" sqref="A11"/>
    </sheetView>
  </sheetViews>
  <sheetFormatPr defaultRowHeight="12.75" x14ac:dyDescent="0.2"/>
  <cols>
    <col min="1" max="1" width="20.7109375" style="4" customWidth="1"/>
    <col min="2" max="2" width="24.140625" style="4" bestFit="1" customWidth="1"/>
    <col min="3" max="3" width="23.28515625" style="4" bestFit="1" customWidth="1"/>
    <col min="4" max="8" width="9.140625" style="4"/>
    <col min="9" max="9" width="23.42578125" style="4" customWidth="1"/>
    <col min="10" max="16384" width="9.140625" style="4"/>
  </cols>
  <sheetData>
    <row r="2" spans="1:9" ht="13.5" thickBot="1" x14ac:dyDescent="0.25">
      <c r="A2" s="2524"/>
      <c r="B2" s="2525"/>
      <c r="C2" s="2525"/>
    </row>
    <row r="3" spans="1:9" ht="24.95" customHeight="1" thickBot="1" x14ac:dyDescent="0.25">
      <c r="A3" s="1677" t="s">
        <v>587</v>
      </c>
      <c r="B3" s="1678" t="s">
        <v>1071</v>
      </c>
      <c r="C3" s="1678" t="s">
        <v>1072</v>
      </c>
    </row>
    <row r="4" spans="1:9" ht="24.95" customHeight="1" x14ac:dyDescent="0.2">
      <c r="A4" s="20" t="s">
        <v>264</v>
      </c>
      <c r="B4" s="1679">
        <v>7</v>
      </c>
      <c r="C4" s="1679">
        <v>5</v>
      </c>
      <c r="G4" s="81"/>
      <c r="H4" s="81"/>
      <c r="I4" s="61"/>
    </row>
    <row r="5" spans="1:9" ht="24.95" customHeight="1" x14ac:dyDescent="0.2">
      <c r="A5" s="19" t="s">
        <v>265</v>
      </c>
      <c r="B5" s="1680">
        <v>12</v>
      </c>
      <c r="C5" s="1680">
        <v>7</v>
      </c>
      <c r="G5" s="1681"/>
      <c r="H5" s="1681"/>
      <c r="I5" s="61"/>
    </row>
    <row r="6" spans="1:9" ht="24.95" customHeight="1" x14ac:dyDescent="0.2">
      <c r="A6" s="19" t="s">
        <v>266</v>
      </c>
      <c r="B6" s="1680">
        <v>6</v>
      </c>
      <c r="C6" s="1680">
        <v>4</v>
      </c>
      <c r="G6" s="1681"/>
      <c r="H6" s="1681"/>
      <c r="I6" s="61"/>
    </row>
    <row r="7" spans="1:9" ht="24.95" customHeight="1" x14ac:dyDescent="0.2">
      <c r="A7" s="19" t="s">
        <v>337</v>
      </c>
      <c r="B7" s="1680">
        <v>0</v>
      </c>
      <c r="C7" s="1680">
        <v>0</v>
      </c>
      <c r="G7" s="1681"/>
      <c r="H7" s="1681"/>
      <c r="I7" s="61"/>
    </row>
    <row r="8" spans="1:9" ht="24.95" customHeight="1" x14ac:dyDescent="0.2">
      <c r="A8" s="19" t="s">
        <v>267</v>
      </c>
      <c r="B8" s="1680">
        <v>0</v>
      </c>
      <c r="C8" s="1680">
        <v>0</v>
      </c>
      <c r="G8" s="1681"/>
      <c r="H8" s="1681"/>
      <c r="I8" s="61"/>
    </row>
    <row r="9" spans="1:9" ht="24.95" customHeight="1" x14ac:dyDescent="0.2">
      <c r="A9" s="19" t="s">
        <v>268</v>
      </c>
      <c r="B9" s="1680">
        <v>1</v>
      </c>
      <c r="C9" s="1680">
        <v>1</v>
      </c>
      <c r="G9" s="1681"/>
      <c r="H9" s="1681"/>
      <c r="I9" s="61"/>
    </row>
    <row r="10" spans="1:9" ht="24.95" customHeight="1" x14ac:dyDescent="0.2">
      <c r="A10" s="19" t="s">
        <v>1157</v>
      </c>
      <c r="B10" s="1680">
        <v>2</v>
      </c>
      <c r="C10" s="1680">
        <v>7</v>
      </c>
      <c r="G10" s="1681"/>
      <c r="H10" s="1681"/>
      <c r="I10" s="61"/>
    </row>
    <row r="11" spans="1:9" ht="24.95" customHeight="1" x14ac:dyDescent="0.2">
      <c r="A11" s="19" t="s">
        <v>1158</v>
      </c>
      <c r="B11" s="1680">
        <v>1</v>
      </c>
      <c r="C11" s="1680">
        <v>1</v>
      </c>
      <c r="G11" s="1681"/>
      <c r="H11" s="1681"/>
      <c r="I11" s="61"/>
    </row>
    <row r="12" spans="1:9" ht="24.95" customHeight="1" thickBot="1" x14ac:dyDescent="0.25">
      <c r="A12" s="50" t="s">
        <v>269</v>
      </c>
      <c r="B12" s="1682">
        <v>0</v>
      </c>
      <c r="C12" s="1682">
        <v>0</v>
      </c>
      <c r="G12" s="1681"/>
      <c r="H12" s="1681"/>
      <c r="I12" s="61"/>
    </row>
    <row r="13" spans="1:9" ht="24.95" customHeight="1" thickBot="1" x14ac:dyDescent="0.25">
      <c r="A13" s="71" t="s">
        <v>145</v>
      </c>
      <c r="B13" s="1683">
        <f>SUM(B4:B12)</f>
        <v>29</v>
      </c>
      <c r="C13" s="1683">
        <f>SUM(C4:C12)</f>
        <v>25</v>
      </c>
      <c r="G13" s="80"/>
      <c r="H13" s="80"/>
      <c r="I13" s="61"/>
    </row>
    <row r="14" spans="1:9" ht="15" customHeight="1" x14ac:dyDescent="0.2">
      <c r="A14" s="7"/>
      <c r="B14" s="12"/>
      <c r="C14" s="12"/>
      <c r="G14" s="80"/>
      <c r="H14" s="80"/>
      <c r="I14" s="61"/>
    </row>
    <row r="15" spans="1:9" ht="15" customHeight="1" x14ac:dyDescent="0.2">
      <c r="A15" s="7"/>
      <c r="B15" s="12"/>
      <c r="C15" s="12"/>
      <c r="G15" s="80"/>
      <c r="H15" s="80"/>
      <c r="I15" s="61"/>
    </row>
    <row r="16" spans="1:9" ht="15" customHeight="1" x14ac:dyDescent="0.2">
      <c r="A16" s="7"/>
      <c r="B16" s="12"/>
      <c r="C16" s="12"/>
      <c r="G16" s="1326"/>
      <c r="H16" s="1326"/>
      <c r="I16" s="61"/>
    </row>
  </sheetData>
  <mergeCells count="1">
    <mergeCell ref="A2:C2"/>
  </mergeCells>
  <phoneticPr fontId="0" type="noConversion"/>
  <printOptions horizontalCentered="1"/>
  <pageMargins left="0.86614173228346503" right="0.74803149606299202" top="1.1023622047244099" bottom="0.98425196850393704" header="0.511811023622047" footer="0.511811023622047"/>
  <pageSetup paperSize="9" orientation="portrait" r:id="rId1"/>
  <headerFooter alignWithMargins="0">
    <oddHeader>&amp;C&amp;"Times New Roman Tur,Kalın"&amp;12 &amp;"Times New Roman,Kalın"DİSİPLİN CEZASI ALAN ÖĞRENCİ SAYILARI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>
    <tabColor rgb="FF00B050"/>
  </sheetPr>
  <dimension ref="A1:L108"/>
  <sheetViews>
    <sheetView topLeftCell="A10" zoomScaleNormal="100" workbookViewId="0">
      <selection activeCell="F28" sqref="F28"/>
    </sheetView>
  </sheetViews>
  <sheetFormatPr defaultRowHeight="12.75" x14ac:dyDescent="0.2"/>
  <cols>
    <col min="1" max="1" width="40.28515625" style="4" bestFit="1" customWidth="1"/>
    <col min="2" max="2" width="24.7109375" style="4" customWidth="1"/>
    <col min="3" max="3" width="15.7109375" style="4" customWidth="1"/>
    <col min="4" max="4" width="31" style="4" customWidth="1"/>
    <col min="5" max="5" width="8.28515625" style="4" customWidth="1"/>
    <col min="6" max="6" width="23.42578125" style="4" customWidth="1"/>
    <col min="7" max="10" width="9.140625" style="4"/>
    <col min="11" max="11" width="11.85546875" style="4" customWidth="1"/>
    <col min="12" max="16384" width="9.140625" style="4"/>
  </cols>
  <sheetData>
    <row r="1" spans="1:12" s="6" customFormat="1" ht="30" customHeight="1" thickBot="1" x14ac:dyDescent="0.25">
      <c r="A1" s="207" t="s">
        <v>210</v>
      </c>
      <c r="B1" s="1873" t="s">
        <v>640</v>
      </c>
      <c r="C1" s="1873" t="s">
        <v>270</v>
      </c>
      <c r="D1" s="1873" t="s">
        <v>639</v>
      </c>
    </row>
    <row r="2" spans="1:12" ht="15" customHeight="1" thickBot="1" x14ac:dyDescent="0.25">
      <c r="A2" s="1684" t="s">
        <v>154</v>
      </c>
      <c r="B2" s="1685">
        <v>2</v>
      </c>
      <c r="C2" s="1685">
        <v>2</v>
      </c>
      <c r="D2" s="1685">
        <v>60</v>
      </c>
      <c r="F2" s="61"/>
      <c r="G2" s="61"/>
      <c r="H2" s="61"/>
      <c r="I2" s="61"/>
      <c r="J2" s="61"/>
      <c r="K2" s="61"/>
      <c r="L2" s="61"/>
    </row>
    <row r="3" spans="1:12" ht="15" customHeight="1" thickBot="1" x14ac:dyDescent="0.25">
      <c r="A3" s="1684" t="s">
        <v>161</v>
      </c>
      <c r="B3" s="1685">
        <v>1</v>
      </c>
      <c r="C3" s="1685">
        <v>1</v>
      </c>
      <c r="D3" s="1685">
        <v>1</v>
      </c>
      <c r="F3" s="61"/>
      <c r="G3" s="61"/>
      <c r="H3" s="61"/>
      <c r="I3" s="61"/>
      <c r="J3" s="61"/>
      <c r="K3" s="61"/>
      <c r="L3" s="61"/>
    </row>
    <row r="4" spans="1:12" ht="15" customHeight="1" thickBot="1" x14ac:dyDescent="0.25">
      <c r="A4" s="1684" t="s">
        <v>159</v>
      </c>
      <c r="B4" s="1685">
        <v>7</v>
      </c>
      <c r="C4" s="1685">
        <v>7</v>
      </c>
      <c r="D4" s="1685">
        <v>220</v>
      </c>
      <c r="F4" s="61"/>
      <c r="G4" s="61"/>
      <c r="H4" s="61"/>
      <c r="I4" s="61"/>
      <c r="J4" s="61"/>
      <c r="K4" s="61"/>
      <c r="L4" s="61"/>
    </row>
    <row r="5" spans="1:12" ht="15" customHeight="1" thickBot="1" x14ac:dyDescent="0.25">
      <c r="A5" s="1684" t="s">
        <v>160</v>
      </c>
      <c r="B5" s="1685">
        <v>6</v>
      </c>
      <c r="C5" s="1685">
        <v>21</v>
      </c>
      <c r="D5" s="1685">
        <v>1570</v>
      </c>
      <c r="F5" s="61"/>
      <c r="G5" s="61"/>
      <c r="H5" s="61"/>
      <c r="I5" s="61"/>
      <c r="J5" s="61"/>
      <c r="K5" s="61"/>
      <c r="L5" s="61"/>
    </row>
    <row r="6" spans="1:12" ht="15" customHeight="1" thickBot="1" x14ac:dyDescent="0.25">
      <c r="A6" s="1684" t="s">
        <v>163</v>
      </c>
      <c r="B6" s="1685">
        <v>1</v>
      </c>
      <c r="C6" s="1685">
        <v>1</v>
      </c>
      <c r="D6" s="1685">
        <v>38</v>
      </c>
      <c r="F6" s="61"/>
      <c r="G6" s="61"/>
      <c r="H6" s="61"/>
      <c r="I6" s="61"/>
      <c r="J6" s="61"/>
      <c r="K6" s="61"/>
      <c r="L6" s="61"/>
    </row>
    <row r="7" spans="1:12" ht="15" customHeight="1" thickBot="1" x14ac:dyDescent="0.25">
      <c r="A7" s="1684" t="s">
        <v>155</v>
      </c>
      <c r="B7" s="1685">
        <v>1</v>
      </c>
      <c r="C7" s="1685">
        <v>1</v>
      </c>
      <c r="D7" s="1685">
        <v>45</v>
      </c>
      <c r="F7" s="61"/>
      <c r="G7" s="61"/>
      <c r="H7" s="61"/>
      <c r="I7" s="61"/>
      <c r="J7" s="61"/>
      <c r="K7" s="61"/>
      <c r="L7" s="61"/>
    </row>
    <row r="8" spans="1:12" ht="15" customHeight="1" thickBot="1" x14ac:dyDescent="0.25">
      <c r="A8" s="1684" t="s">
        <v>158</v>
      </c>
      <c r="B8" s="1685">
        <v>7</v>
      </c>
      <c r="C8" s="1685">
        <v>26</v>
      </c>
      <c r="D8" s="1685">
        <v>1261</v>
      </c>
      <c r="F8" s="61"/>
      <c r="G8" s="61"/>
      <c r="H8" s="61"/>
      <c r="I8" s="61"/>
      <c r="J8" s="61"/>
      <c r="K8" s="61"/>
      <c r="L8" s="61"/>
    </row>
    <row r="9" spans="1:12" ht="15" customHeight="1" thickBot="1" x14ac:dyDescent="0.25">
      <c r="A9" s="1684" t="s">
        <v>162</v>
      </c>
      <c r="B9" s="1685">
        <v>2</v>
      </c>
      <c r="C9" s="1685">
        <v>2</v>
      </c>
      <c r="D9" s="1685">
        <v>103</v>
      </c>
      <c r="F9" s="61"/>
      <c r="G9" s="61"/>
      <c r="H9" s="61"/>
      <c r="I9" s="61"/>
      <c r="J9" s="61"/>
      <c r="K9" s="61"/>
      <c r="L9" s="61"/>
    </row>
    <row r="10" spans="1:12" ht="15" customHeight="1" thickBot="1" x14ac:dyDescent="0.25">
      <c r="A10" s="1684" t="s">
        <v>157</v>
      </c>
      <c r="B10" s="1685">
        <v>5</v>
      </c>
      <c r="C10" s="1685">
        <v>9</v>
      </c>
      <c r="D10" s="1685">
        <v>190</v>
      </c>
      <c r="F10" s="61"/>
      <c r="G10" s="61"/>
      <c r="H10" s="61"/>
      <c r="I10" s="61"/>
      <c r="J10" s="61"/>
      <c r="K10" s="61"/>
      <c r="L10" s="61"/>
    </row>
    <row r="11" spans="1:12" ht="15" customHeight="1" thickBot="1" x14ac:dyDescent="0.25">
      <c r="A11" s="1684" t="s">
        <v>167</v>
      </c>
      <c r="B11" s="1685">
        <v>2</v>
      </c>
      <c r="C11" s="1685">
        <v>3</v>
      </c>
      <c r="D11" s="1685">
        <v>59</v>
      </c>
      <c r="F11" s="61"/>
      <c r="G11" s="12"/>
      <c r="H11" s="12"/>
      <c r="I11" s="12"/>
      <c r="J11" s="12"/>
      <c r="K11" s="132"/>
      <c r="L11" s="61"/>
    </row>
    <row r="12" spans="1:12" ht="15" customHeight="1" thickBot="1" x14ac:dyDescent="0.25">
      <c r="A12" s="1684" t="s">
        <v>164</v>
      </c>
      <c r="B12" s="1685">
        <v>5</v>
      </c>
      <c r="C12" s="1685">
        <v>5</v>
      </c>
      <c r="D12" s="1685">
        <v>230</v>
      </c>
      <c r="F12" s="61"/>
      <c r="G12" s="61"/>
      <c r="H12" s="61"/>
      <c r="I12" s="61"/>
      <c r="J12" s="61"/>
      <c r="K12" s="61"/>
      <c r="L12" s="61"/>
    </row>
    <row r="13" spans="1:12" ht="15" customHeight="1" thickBot="1" x14ac:dyDescent="0.25">
      <c r="A13" s="1684" t="s">
        <v>166</v>
      </c>
      <c r="B13" s="1685">
        <v>10</v>
      </c>
      <c r="C13" s="1685">
        <v>10</v>
      </c>
      <c r="D13" s="1685">
        <v>175</v>
      </c>
      <c r="F13" s="61"/>
      <c r="G13" s="61"/>
      <c r="H13" s="61"/>
      <c r="I13" s="61"/>
      <c r="J13" s="61"/>
      <c r="K13" s="61"/>
      <c r="L13" s="61"/>
    </row>
    <row r="14" spans="1:12" ht="15" customHeight="1" thickBot="1" x14ac:dyDescent="0.25">
      <c r="A14" s="1684" t="s">
        <v>241</v>
      </c>
      <c r="B14" s="1685">
        <v>2</v>
      </c>
      <c r="C14" s="1685">
        <v>2</v>
      </c>
      <c r="D14" s="1685">
        <v>94</v>
      </c>
      <c r="E14" s="159"/>
      <c r="F14" s="61"/>
      <c r="G14" s="61"/>
      <c r="H14" s="61"/>
      <c r="I14" s="61"/>
      <c r="J14" s="130"/>
      <c r="K14" s="131"/>
      <c r="L14" s="61"/>
    </row>
    <row r="15" spans="1:12" ht="15" customHeight="1" thickBot="1" x14ac:dyDescent="0.25">
      <c r="A15" s="1684" t="s">
        <v>223</v>
      </c>
      <c r="B15" s="1685">
        <v>1</v>
      </c>
      <c r="C15" s="1685">
        <v>1</v>
      </c>
      <c r="D15" s="1685">
        <v>50</v>
      </c>
      <c r="E15" s="159"/>
      <c r="F15" s="61"/>
      <c r="G15" s="61"/>
      <c r="H15" s="61"/>
      <c r="I15" s="61"/>
      <c r="J15" s="130"/>
      <c r="K15" s="131"/>
      <c r="L15" s="61"/>
    </row>
    <row r="16" spans="1:12" ht="15" customHeight="1" thickBot="1" x14ac:dyDescent="0.25">
      <c r="A16" s="1684" t="s">
        <v>222</v>
      </c>
      <c r="B16" s="1685">
        <v>2</v>
      </c>
      <c r="C16" s="1685">
        <v>3</v>
      </c>
      <c r="D16" s="1685">
        <v>78</v>
      </c>
      <c r="E16" s="159"/>
      <c r="F16" s="61"/>
      <c r="G16" s="61"/>
      <c r="H16" s="61"/>
      <c r="I16" s="61"/>
      <c r="J16" s="61"/>
      <c r="K16" s="61"/>
      <c r="L16" s="61"/>
    </row>
    <row r="17" spans="1:12" ht="15" customHeight="1" thickBot="1" x14ac:dyDescent="0.25">
      <c r="A17" s="1684" t="s">
        <v>849</v>
      </c>
      <c r="B17" s="1685">
        <v>4</v>
      </c>
      <c r="C17" s="1685">
        <v>5</v>
      </c>
      <c r="D17" s="1685">
        <v>184</v>
      </c>
      <c r="E17" s="159"/>
      <c r="F17" s="61"/>
      <c r="G17" s="12"/>
      <c r="H17" s="12"/>
      <c r="I17" s="12"/>
      <c r="J17" s="12"/>
      <c r="K17" s="132"/>
      <c r="L17" s="61"/>
    </row>
    <row r="18" spans="1:12" ht="15" customHeight="1" thickBot="1" x14ac:dyDescent="0.25">
      <c r="A18" s="1684" t="s">
        <v>169</v>
      </c>
      <c r="B18" s="1685">
        <v>8</v>
      </c>
      <c r="C18" s="1685">
        <v>8</v>
      </c>
      <c r="D18" s="1685">
        <v>144</v>
      </c>
      <c r="E18" s="159"/>
      <c r="F18" s="61"/>
      <c r="G18" s="61"/>
      <c r="H18" s="61"/>
      <c r="I18" s="61"/>
      <c r="J18" s="61"/>
      <c r="K18" s="61"/>
      <c r="L18" s="61"/>
    </row>
    <row r="19" spans="1:12" ht="15" customHeight="1" thickBot="1" x14ac:dyDescent="0.25">
      <c r="A19" s="1684" t="s">
        <v>171</v>
      </c>
      <c r="B19" s="1685">
        <v>1</v>
      </c>
      <c r="C19" s="1685">
        <v>1</v>
      </c>
      <c r="D19" s="1685">
        <v>1</v>
      </c>
      <c r="E19" s="159"/>
      <c r="F19" s="61"/>
      <c r="G19" s="61"/>
      <c r="H19" s="61"/>
      <c r="I19" s="61"/>
      <c r="J19" s="61"/>
      <c r="K19" s="61"/>
      <c r="L19" s="61"/>
    </row>
    <row r="20" spans="1:12" ht="15" customHeight="1" thickBot="1" x14ac:dyDescent="0.25">
      <c r="A20" s="1684" t="s">
        <v>850</v>
      </c>
      <c r="B20" s="1685">
        <v>1</v>
      </c>
      <c r="C20" s="1685">
        <v>1</v>
      </c>
      <c r="D20" s="1685">
        <v>13</v>
      </c>
      <c r="E20" s="159"/>
      <c r="F20" s="61"/>
      <c r="G20" s="61"/>
      <c r="H20" s="61"/>
      <c r="I20" s="61"/>
      <c r="J20" s="61"/>
      <c r="K20" s="61"/>
      <c r="L20" s="61"/>
    </row>
    <row r="21" spans="1:12" ht="15" customHeight="1" thickBot="1" x14ac:dyDescent="0.25">
      <c r="A21" s="1684" t="s">
        <v>229</v>
      </c>
      <c r="B21" s="1685">
        <v>2</v>
      </c>
      <c r="C21" s="1685">
        <v>2</v>
      </c>
      <c r="D21" s="1685">
        <v>4</v>
      </c>
      <c r="E21" s="159"/>
      <c r="F21" s="61"/>
      <c r="G21" s="61"/>
      <c r="H21" s="61"/>
      <c r="I21" s="61"/>
      <c r="J21" s="61"/>
      <c r="K21" s="61"/>
      <c r="L21" s="61"/>
    </row>
    <row r="22" spans="1:12" ht="15" customHeight="1" thickBot="1" x14ac:dyDescent="0.25">
      <c r="A22" s="1684" t="s">
        <v>327</v>
      </c>
      <c r="B22" s="1685">
        <v>2</v>
      </c>
      <c r="C22" s="1685">
        <v>2</v>
      </c>
      <c r="D22" s="1685">
        <v>18</v>
      </c>
      <c r="E22" s="159"/>
      <c r="F22" s="61"/>
      <c r="G22" s="61"/>
      <c r="H22" s="61"/>
      <c r="I22" s="61"/>
      <c r="J22" s="61"/>
      <c r="K22" s="61"/>
      <c r="L22" s="61"/>
    </row>
    <row r="23" spans="1:12" ht="15" customHeight="1" thickBot="1" x14ac:dyDescent="0.25">
      <c r="A23" s="1684" t="s">
        <v>170</v>
      </c>
      <c r="B23" s="1685">
        <v>2</v>
      </c>
      <c r="C23" s="1685">
        <v>2</v>
      </c>
      <c r="D23" s="1685">
        <v>59</v>
      </c>
      <c r="F23" s="61"/>
      <c r="G23" s="61"/>
      <c r="H23" s="61"/>
      <c r="I23" s="61"/>
      <c r="J23" s="61"/>
      <c r="K23" s="61"/>
      <c r="L23" s="61"/>
    </row>
    <row r="24" spans="1:12" ht="15" customHeight="1" thickBot="1" x14ac:dyDescent="0.25">
      <c r="A24" s="1684" t="s">
        <v>174</v>
      </c>
      <c r="B24" s="1685">
        <v>4</v>
      </c>
      <c r="C24" s="1685">
        <v>4</v>
      </c>
      <c r="D24" s="1685">
        <v>88</v>
      </c>
      <c r="F24" s="61"/>
      <c r="G24" s="61"/>
      <c r="H24" s="61"/>
      <c r="I24" s="61"/>
      <c r="J24" s="61"/>
      <c r="K24" s="61"/>
      <c r="L24" s="61"/>
    </row>
    <row r="25" spans="1:12" ht="15" customHeight="1" thickBot="1" x14ac:dyDescent="0.25">
      <c r="A25" s="1684" t="s">
        <v>175</v>
      </c>
      <c r="B25" s="1685">
        <v>1</v>
      </c>
      <c r="C25" s="1685">
        <v>1</v>
      </c>
      <c r="D25" s="1685">
        <v>49</v>
      </c>
      <c r="F25" s="61"/>
      <c r="G25" s="61"/>
      <c r="H25" s="61"/>
      <c r="I25" s="61"/>
      <c r="J25" s="61"/>
      <c r="K25" s="61"/>
      <c r="L25" s="61"/>
    </row>
    <row r="26" spans="1:12" ht="15" customHeight="1" thickBot="1" x14ac:dyDescent="0.25">
      <c r="A26" s="1684" t="s">
        <v>172</v>
      </c>
      <c r="B26" s="1685">
        <v>1</v>
      </c>
      <c r="C26" s="1685">
        <v>1</v>
      </c>
      <c r="D26" s="1685">
        <v>26</v>
      </c>
      <c r="F26" s="61"/>
      <c r="G26" s="61"/>
      <c r="H26" s="61"/>
      <c r="I26" s="61"/>
      <c r="J26" s="61"/>
      <c r="K26" s="61"/>
      <c r="L26" s="61"/>
    </row>
    <row r="27" spans="1:12" ht="15" customHeight="1" thickBot="1" x14ac:dyDescent="0.25">
      <c r="A27" s="1684" t="s">
        <v>178</v>
      </c>
      <c r="B27" s="1685">
        <v>3</v>
      </c>
      <c r="C27" s="1685">
        <v>5</v>
      </c>
      <c r="D27" s="1685">
        <v>166</v>
      </c>
      <c r="F27" s="61"/>
      <c r="G27" s="61"/>
      <c r="H27" s="61"/>
      <c r="I27" s="61"/>
      <c r="J27" s="61"/>
      <c r="K27" s="61"/>
      <c r="L27" s="61"/>
    </row>
    <row r="28" spans="1:12" ht="15" customHeight="1" thickBot="1" x14ac:dyDescent="0.25">
      <c r="A28" s="1684" t="s">
        <v>179</v>
      </c>
      <c r="B28" s="1685">
        <v>1</v>
      </c>
      <c r="C28" s="1685">
        <v>2</v>
      </c>
      <c r="D28" s="1685">
        <v>44</v>
      </c>
      <c r="F28" s="61"/>
      <c r="G28" s="61"/>
      <c r="H28" s="61"/>
      <c r="I28" s="61"/>
      <c r="J28" s="61"/>
      <c r="K28" s="61"/>
      <c r="L28" s="61"/>
    </row>
    <row r="29" spans="1:12" ht="15" customHeight="1" thickBot="1" x14ac:dyDescent="0.25">
      <c r="A29" s="1684" t="s">
        <v>227</v>
      </c>
      <c r="B29" s="1685">
        <v>4</v>
      </c>
      <c r="C29" s="1685">
        <v>4</v>
      </c>
      <c r="D29" s="1685">
        <v>166</v>
      </c>
      <c r="E29" s="75"/>
      <c r="F29" s="61"/>
      <c r="G29" s="61"/>
      <c r="H29" s="61"/>
      <c r="I29" s="61"/>
      <c r="J29" s="61"/>
      <c r="K29" s="131"/>
      <c r="L29" s="61"/>
    </row>
    <row r="30" spans="1:12" s="75" customFormat="1" ht="15" customHeight="1" thickBot="1" x14ac:dyDescent="0.25">
      <c r="A30" s="1684" t="s">
        <v>851</v>
      </c>
      <c r="B30" s="1685">
        <v>1</v>
      </c>
      <c r="C30" s="1685">
        <v>1</v>
      </c>
      <c r="D30" s="1685">
        <v>20</v>
      </c>
      <c r="E30" s="4"/>
      <c r="F30" s="61"/>
      <c r="G30" s="133"/>
      <c r="H30" s="133"/>
      <c r="I30" s="133"/>
      <c r="J30" s="133"/>
      <c r="K30" s="133"/>
      <c r="L30" s="133"/>
    </row>
    <row r="31" spans="1:12" ht="15" customHeight="1" thickBot="1" x14ac:dyDescent="0.25">
      <c r="A31" s="1684" t="s">
        <v>924</v>
      </c>
      <c r="B31" s="1685">
        <v>1</v>
      </c>
      <c r="C31" s="1685">
        <v>1</v>
      </c>
      <c r="D31" s="1685">
        <v>9</v>
      </c>
      <c r="F31" s="61"/>
      <c r="G31" s="61"/>
      <c r="H31" s="61"/>
      <c r="I31" s="61"/>
      <c r="J31" s="61"/>
      <c r="K31" s="61"/>
      <c r="L31" s="61"/>
    </row>
    <row r="32" spans="1:12" ht="15" customHeight="1" thickBot="1" x14ac:dyDescent="0.25">
      <c r="A32" s="1684" t="s">
        <v>505</v>
      </c>
      <c r="B32" s="1685">
        <v>4</v>
      </c>
      <c r="C32" s="1685">
        <v>73</v>
      </c>
      <c r="D32" s="1685">
        <v>1572</v>
      </c>
      <c r="F32" s="61"/>
      <c r="G32" s="61"/>
      <c r="H32" s="61"/>
      <c r="I32" s="61"/>
      <c r="J32" s="61"/>
      <c r="K32" s="61"/>
      <c r="L32" s="61"/>
    </row>
    <row r="33" spans="1:12" ht="15" customHeight="1" thickBot="1" x14ac:dyDescent="0.25">
      <c r="A33" s="1684" t="s">
        <v>852</v>
      </c>
      <c r="B33" s="1685">
        <v>3</v>
      </c>
      <c r="C33" s="1685">
        <v>10</v>
      </c>
      <c r="D33" s="1685">
        <v>222</v>
      </c>
      <c r="F33" s="61"/>
      <c r="G33" s="61"/>
      <c r="H33" s="61"/>
      <c r="I33" s="61"/>
      <c r="J33" s="61"/>
      <c r="K33" s="61"/>
      <c r="L33" s="61"/>
    </row>
    <row r="34" spans="1:12" ht="15" customHeight="1" thickBot="1" x14ac:dyDescent="0.25">
      <c r="A34" s="1684" t="s">
        <v>71</v>
      </c>
      <c r="B34" s="1685">
        <v>1</v>
      </c>
      <c r="C34" s="1685">
        <v>3</v>
      </c>
      <c r="D34" s="1685">
        <v>66</v>
      </c>
      <c r="F34" s="61"/>
      <c r="G34" s="130"/>
      <c r="H34" s="130"/>
      <c r="I34" s="130"/>
      <c r="J34" s="130"/>
      <c r="K34" s="131"/>
      <c r="L34" s="61"/>
    </row>
    <row r="35" spans="1:12" ht="15" customHeight="1" thickBot="1" x14ac:dyDescent="0.25">
      <c r="A35" s="1684" t="s">
        <v>853</v>
      </c>
      <c r="B35" s="1685">
        <v>2</v>
      </c>
      <c r="C35" s="1685">
        <v>6</v>
      </c>
      <c r="D35" s="1685">
        <v>138</v>
      </c>
      <c r="F35" s="61"/>
      <c r="G35" s="61"/>
      <c r="H35" s="61"/>
      <c r="I35" s="61"/>
      <c r="J35" s="61"/>
      <c r="K35" s="61"/>
      <c r="L35" s="61"/>
    </row>
    <row r="36" spans="1:12" ht="15" customHeight="1" thickBot="1" x14ac:dyDescent="0.25">
      <c r="A36" s="1684" t="s">
        <v>854</v>
      </c>
      <c r="B36" s="1685">
        <v>2</v>
      </c>
      <c r="C36" s="1685">
        <v>3</v>
      </c>
      <c r="D36" s="1685">
        <v>64</v>
      </c>
      <c r="F36" s="61"/>
      <c r="G36" s="61"/>
      <c r="H36" s="61"/>
      <c r="I36" s="61"/>
      <c r="J36" s="61"/>
      <c r="K36" s="61"/>
      <c r="L36" s="61"/>
    </row>
    <row r="37" spans="1:12" ht="15" customHeight="1" thickBot="1" x14ac:dyDescent="0.25">
      <c r="A37" s="1684" t="s">
        <v>491</v>
      </c>
      <c r="B37" s="1685">
        <v>1</v>
      </c>
      <c r="C37" s="1685">
        <v>3</v>
      </c>
      <c r="D37" s="1685">
        <v>66</v>
      </c>
      <c r="F37" s="61"/>
      <c r="G37" s="61"/>
      <c r="H37" s="61"/>
      <c r="I37" s="61"/>
      <c r="J37" s="61"/>
      <c r="K37" s="61"/>
      <c r="L37" s="61"/>
    </row>
    <row r="38" spans="1:12" ht="15" customHeight="1" thickBot="1" x14ac:dyDescent="0.25">
      <c r="A38" s="1684" t="s">
        <v>927</v>
      </c>
      <c r="B38" s="1685">
        <v>1</v>
      </c>
      <c r="C38" s="1685">
        <v>1</v>
      </c>
      <c r="D38" s="1685">
        <v>22</v>
      </c>
      <c r="F38" s="61"/>
      <c r="G38" s="61"/>
      <c r="H38" s="61"/>
      <c r="I38" s="61"/>
      <c r="J38" s="61"/>
      <c r="K38" s="61"/>
      <c r="L38" s="61"/>
    </row>
    <row r="39" spans="1:12" ht="15" customHeight="1" thickBot="1" x14ac:dyDescent="0.25">
      <c r="A39" s="1684" t="s">
        <v>243</v>
      </c>
      <c r="B39" s="1685">
        <v>3</v>
      </c>
      <c r="C39" s="1685">
        <v>3</v>
      </c>
      <c r="D39" s="1685">
        <v>50</v>
      </c>
      <c r="F39" s="61"/>
      <c r="G39" s="61"/>
      <c r="H39" s="61"/>
      <c r="I39" s="61"/>
      <c r="J39" s="61"/>
      <c r="K39" s="61"/>
      <c r="L39" s="61"/>
    </row>
    <row r="40" spans="1:12" ht="15" customHeight="1" thickBot="1" x14ac:dyDescent="0.25">
      <c r="A40" s="1684" t="s">
        <v>855</v>
      </c>
      <c r="B40" s="1685">
        <v>4</v>
      </c>
      <c r="C40" s="1685">
        <v>5</v>
      </c>
      <c r="D40" s="1685">
        <v>117</v>
      </c>
      <c r="F40" s="61"/>
      <c r="G40" s="61"/>
      <c r="H40" s="61"/>
      <c r="I40" s="61"/>
      <c r="J40" s="61"/>
      <c r="K40" s="61"/>
      <c r="L40" s="61"/>
    </row>
    <row r="41" spans="1:12" ht="15" customHeight="1" thickBot="1" x14ac:dyDescent="0.25">
      <c r="A41" s="1684" t="s">
        <v>926</v>
      </c>
      <c r="B41" s="1685">
        <v>7</v>
      </c>
      <c r="C41" s="1685">
        <v>10</v>
      </c>
      <c r="D41" s="1685">
        <v>259</v>
      </c>
      <c r="F41" s="61"/>
      <c r="G41" s="61"/>
      <c r="H41" s="61"/>
      <c r="I41" s="61"/>
      <c r="J41" s="61"/>
      <c r="K41" s="61"/>
      <c r="L41" s="61"/>
    </row>
    <row r="42" spans="1:12" ht="15" customHeight="1" thickBot="1" x14ac:dyDescent="0.25">
      <c r="A42" s="1684" t="s">
        <v>925</v>
      </c>
      <c r="B42" s="1685">
        <v>5</v>
      </c>
      <c r="C42" s="1685">
        <v>6</v>
      </c>
      <c r="D42" s="1685">
        <v>362</v>
      </c>
      <c r="E42" s="159"/>
      <c r="F42" s="61"/>
      <c r="G42" s="12"/>
      <c r="H42" s="12"/>
      <c r="I42" s="12"/>
      <c r="J42" s="12"/>
      <c r="K42" s="132"/>
      <c r="L42" s="61"/>
    </row>
    <row r="43" spans="1:12" ht="15" customHeight="1" thickBot="1" x14ac:dyDescent="0.25">
      <c r="A43" s="1684" t="s">
        <v>230</v>
      </c>
      <c r="B43" s="1685">
        <v>5</v>
      </c>
      <c r="C43" s="1685">
        <v>5</v>
      </c>
      <c r="D43" s="1685">
        <v>37</v>
      </c>
      <c r="E43" s="159"/>
      <c r="F43" s="61"/>
      <c r="G43" s="12"/>
      <c r="H43" s="12"/>
      <c r="I43" s="12"/>
      <c r="J43" s="12"/>
      <c r="K43" s="132"/>
      <c r="L43" s="61"/>
    </row>
    <row r="44" spans="1:12" ht="15" customHeight="1" thickBot="1" x14ac:dyDescent="0.25">
      <c r="A44" s="1684" t="s">
        <v>190</v>
      </c>
      <c r="B44" s="1685">
        <v>2</v>
      </c>
      <c r="C44" s="1685">
        <v>2</v>
      </c>
      <c r="D44" s="1685">
        <v>21</v>
      </c>
      <c r="E44" s="159"/>
      <c r="F44" s="61"/>
      <c r="G44" s="61"/>
      <c r="H44" s="61"/>
      <c r="I44" s="61"/>
      <c r="J44" s="61"/>
      <c r="K44" s="61"/>
      <c r="L44" s="61"/>
    </row>
    <row r="45" spans="1:12" ht="14.85" customHeight="1" thickBot="1" x14ac:dyDescent="0.25">
      <c r="A45" s="1684" t="s">
        <v>344</v>
      </c>
      <c r="B45" s="1685">
        <v>1</v>
      </c>
      <c r="C45" s="1685">
        <v>1</v>
      </c>
      <c r="D45" s="1685">
        <v>7</v>
      </c>
      <c r="F45" s="61"/>
      <c r="G45" s="61"/>
      <c r="H45" s="61"/>
      <c r="I45" s="61"/>
      <c r="J45" s="61"/>
      <c r="K45" s="61"/>
      <c r="L45" s="61"/>
    </row>
    <row r="46" spans="1:12" ht="14.85" customHeight="1" thickBot="1" x14ac:dyDescent="0.25">
      <c r="A46" s="1684" t="s">
        <v>238</v>
      </c>
      <c r="B46" s="1685">
        <v>1</v>
      </c>
      <c r="C46" s="1685">
        <v>1</v>
      </c>
      <c r="D46" s="1685">
        <v>41</v>
      </c>
      <c r="F46" s="61"/>
      <c r="G46" s="61"/>
      <c r="H46" s="61"/>
      <c r="I46" s="61"/>
      <c r="J46" s="61"/>
      <c r="K46" s="61"/>
      <c r="L46" s="61"/>
    </row>
    <row r="47" spans="1:12" ht="14.85" customHeight="1" thickBot="1" x14ac:dyDescent="0.25">
      <c r="A47" s="1548" t="s">
        <v>355</v>
      </c>
      <c r="B47" s="1686">
        <f>SUM(B2:B46)</f>
        <v>132</v>
      </c>
      <c r="C47" s="1686">
        <f>SUM(C2:C46)</f>
        <v>266</v>
      </c>
      <c r="D47" s="1686">
        <f>SUM(D2:D46)</f>
        <v>8209</v>
      </c>
      <c r="F47" s="1326"/>
      <c r="G47" s="12"/>
      <c r="H47" s="12"/>
      <c r="I47" s="12"/>
      <c r="J47" s="12"/>
      <c r="K47" s="132"/>
      <c r="L47" s="61"/>
    </row>
    <row r="48" spans="1:12" x14ac:dyDescent="0.2">
      <c r="F48" s="1326"/>
      <c r="G48" s="12"/>
      <c r="H48" s="12"/>
      <c r="I48" s="12"/>
      <c r="J48" s="12"/>
      <c r="K48" s="132"/>
      <c r="L48" s="61"/>
    </row>
    <row r="49" spans="1:12" x14ac:dyDescent="0.2">
      <c r="A49" s="66"/>
      <c r="F49" s="134"/>
      <c r="G49" s="12"/>
      <c r="H49" s="12"/>
      <c r="I49" s="12"/>
      <c r="J49" s="12"/>
      <c r="K49" s="132"/>
      <c r="L49" s="61"/>
    </row>
    <row r="50" spans="1:12" x14ac:dyDescent="0.2">
      <c r="F50" s="61"/>
      <c r="G50" s="61"/>
      <c r="H50" s="61"/>
      <c r="I50" s="61"/>
      <c r="J50" s="61"/>
      <c r="K50" s="61"/>
      <c r="L50" s="61"/>
    </row>
    <row r="51" spans="1:12" x14ac:dyDescent="0.2">
      <c r="A51" s="28"/>
      <c r="F51" s="61"/>
      <c r="G51" s="61"/>
      <c r="H51" s="61"/>
      <c r="I51" s="61"/>
      <c r="J51" s="61"/>
      <c r="K51" s="61"/>
      <c r="L51" s="61"/>
    </row>
    <row r="52" spans="1:12" x14ac:dyDescent="0.2">
      <c r="F52" s="61"/>
      <c r="G52" s="61"/>
      <c r="H52" s="61"/>
      <c r="I52" s="61"/>
      <c r="J52" s="61"/>
      <c r="K52" s="61"/>
      <c r="L52" s="61"/>
    </row>
    <row r="53" spans="1:12" x14ac:dyDescent="0.2">
      <c r="F53" s="61"/>
      <c r="G53" s="61"/>
      <c r="H53" s="61"/>
      <c r="I53" s="61"/>
      <c r="J53" s="61"/>
      <c r="K53" s="61"/>
      <c r="L53" s="61"/>
    </row>
    <row r="54" spans="1:12" x14ac:dyDescent="0.2">
      <c r="F54" s="61"/>
      <c r="G54" s="61"/>
      <c r="H54" s="61"/>
      <c r="I54" s="61"/>
      <c r="J54" s="61"/>
      <c r="K54" s="61"/>
      <c r="L54" s="61"/>
    </row>
    <row r="55" spans="1:12" x14ac:dyDescent="0.2">
      <c r="F55" s="61"/>
      <c r="G55" s="61"/>
      <c r="H55" s="61"/>
      <c r="I55" s="61"/>
      <c r="J55" s="61"/>
      <c r="K55" s="61"/>
      <c r="L55" s="61"/>
    </row>
    <row r="56" spans="1:12" x14ac:dyDescent="0.2">
      <c r="F56" s="61"/>
      <c r="G56" s="61"/>
      <c r="H56" s="61"/>
      <c r="I56" s="61"/>
      <c r="J56" s="61"/>
      <c r="K56" s="61"/>
      <c r="L56" s="61"/>
    </row>
    <row r="57" spans="1:12" x14ac:dyDescent="0.2">
      <c r="F57" s="61"/>
      <c r="G57" s="61"/>
      <c r="H57" s="61"/>
      <c r="I57" s="61"/>
      <c r="J57" s="61"/>
      <c r="K57" s="61"/>
      <c r="L57" s="61"/>
    </row>
    <row r="58" spans="1:12" x14ac:dyDescent="0.2">
      <c r="F58" s="61"/>
      <c r="G58" s="61"/>
      <c r="H58" s="61"/>
      <c r="I58" s="61"/>
      <c r="J58" s="61"/>
      <c r="K58" s="61"/>
      <c r="L58" s="61"/>
    </row>
    <row r="59" spans="1:12" x14ac:dyDescent="0.2">
      <c r="F59" s="61"/>
      <c r="G59" s="61"/>
      <c r="H59" s="61"/>
      <c r="I59" s="61"/>
      <c r="J59" s="61"/>
      <c r="K59" s="61"/>
      <c r="L59" s="61"/>
    </row>
    <row r="60" spans="1:12" x14ac:dyDescent="0.2">
      <c r="F60" s="61"/>
      <c r="G60" s="61"/>
      <c r="H60" s="61"/>
      <c r="I60" s="61"/>
      <c r="J60" s="61"/>
      <c r="K60" s="61"/>
      <c r="L60" s="61"/>
    </row>
    <row r="61" spans="1:12" x14ac:dyDescent="0.2">
      <c r="F61" s="61"/>
      <c r="G61" s="61"/>
      <c r="H61" s="61"/>
      <c r="I61" s="61"/>
      <c r="J61" s="61"/>
      <c r="K61" s="61"/>
      <c r="L61" s="61"/>
    </row>
    <row r="62" spans="1:12" x14ac:dyDescent="0.2">
      <c r="F62" s="61"/>
      <c r="G62" s="61"/>
      <c r="H62" s="61"/>
      <c r="I62" s="61"/>
      <c r="J62" s="61"/>
      <c r="K62" s="61"/>
      <c r="L62" s="61"/>
    </row>
    <row r="63" spans="1:12" x14ac:dyDescent="0.2">
      <c r="F63" s="61"/>
      <c r="G63" s="61"/>
      <c r="H63" s="61"/>
      <c r="I63" s="61"/>
      <c r="J63" s="61"/>
      <c r="K63" s="61"/>
      <c r="L63" s="61"/>
    </row>
    <row r="64" spans="1:12" x14ac:dyDescent="0.2">
      <c r="F64" s="61"/>
      <c r="G64" s="61"/>
      <c r="H64" s="61"/>
      <c r="I64" s="61"/>
      <c r="J64" s="61"/>
      <c r="K64" s="61"/>
      <c r="L64" s="61"/>
    </row>
    <row r="65" spans="6:12" x14ac:dyDescent="0.2">
      <c r="F65" s="61"/>
      <c r="G65" s="61"/>
      <c r="H65" s="61"/>
      <c r="I65" s="61"/>
      <c r="J65" s="61"/>
      <c r="K65" s="61"/>
      <c r="L65" s="61"/>
    </row>
    <row r="66" spans="6:12" x14ac:dyDescent="0.2">
      <c r="F66" s="61"/>
      <c r="G66" s="61"/>
      <c r="H66" s="61"/>
      <c r="I66" s="61"/>
      <c r="J66" s="61"/>
      <c r="K66" s="61"/>
      <c r="L66" s="61"/>
    </row>
    <row r="67" spans="6:12" x14ac:dyDescent="0.2">
      <c r="F67" s="61"/>
      <c r="G67" s="61"/>
      <c r="H67" s="61"/>
      <c r="I67" s="61"/>
      <c r="J67" s="61"/>
      <c r="K67" s="61"/>
      <c r="L67" s="61"/>
    </row>
    <row r="68" spans="6:12" x14ac:dyDescent="0.2">
      <c r="F68" s="61"/>
      <c r="G68" s="61"/>
      <c r="H68" s="61"/>
      <c r="I68" s="61"/>
      <c r="J68" s="61"/>
      <c r="K68" s="61"/>
      <c r="L68" s="61"/>
    </row>
    <row r="69" spans="6:12" x14ac:dyDescent="0.2">
      <c r="F69" s="61"/>
      <c r="G69" s="61"/>
      <c r="H69" s="61"/>
      <c r="I69" s="61"/>
      <c r="J69" s="61"/>
      <c r="K69" s="61"/>
      <c r="L69" s="61"/>
    </row>
    <row r="70" spans="6:12" x14ac:dyDescent="0.2">
      <c r="F70" s="61"/>
      <c r="G70" s="61"/>
      <c r="H70" s="61"/>
      <c r="I70" s="61"/>
      <c r="J70" s="61"/>
      <c r="K70" s="61"/>
      <c r="L70" s="61"/>
    </row>
    <row r="71" spans="6:12" x14ac:dyDescent="0.2">
      <c r="F71" s="61"/>
      <c r="G71" s="61"/>
      <c r="H71" s="61"/>
      <c r="I71" s="61"/>
      <c r="J71" s="61"/>
      <c r="K71" s="61"/>
      <c r="L71" s="61"/>
    </row>
    <row r="72" spans="6:12" x14ac:dyDescent="0.2">
      <c r="F72" s="61"/>
      <c r="G72" s="61"/>
      <c r="H72" s="61"/>
      <c r="I72" s="61"/>
      <c r="J72" s="61"/>
      <c r="K72" s="61"/>
      <c r="L72" s="61"/>
    </row>
    <row r="73" spans="6:12" x14ac:dyDescent="0.2">
      <c r="F73" s="61"/>
      <c r="G73" s="61"/>
      <c r="H73" s="61"/>
      <c r="I73" s="61"/>
      <c r="J73" s="61"/>
      <c r="K73" s="61"/>
      <c r="L73" s="61"/>
    </row>
    <row r="74" spans="6:12" x14ac:dyDescent="0.2">
      <c r="F74" s="61"/>
      <c r="G74" s="61"/>
      <c r="H74" s="61"/>
      <c r="I74" s="61"/>
      <c r="J74" s="61"/>
      <c r="K74" s="61"/>
      <c r="L74" s="61"/>
    </row>
    <row r="75" spans="6:12" x14ac:dyDescent="0.2">
      <c r="F75" s="61"/>
      <c r="G75" s="61"/>
      <c r="H75" s="61"/>
      <c r="I75" s="61"/>
      <c r="J75" s="61"/>
      <c r="K75" s="61"/>
      <c r="L75" s="61"/>
    </row>
    <row r="76" spans="6:12" x14ac:dyDescent="0.2">
      <c r="F76" s="61"/>
      <c r="G76" s="61"/>
      <c r="H76" s="61"/>
      <c r="I76" s="61"/>
      <c r="J76" s="61"/>
      <c r="K76" s="61"/>
      <c r="L76" s="61"/>
    </row>
    <row r="77" spans="6:12" x14ac:dyDescent="0.2">
      <c r="F77" s="61"/>
      <c r="G77" s="61"/>
      <c r="H77" s="61"/>
      <c r="I77" s="61"/>
      <c r="J77" s="61"/>
      <c r="K77" s="61"/>
      <c r="L77" s="61"/>
    </row>
    <row r="78" spans="6:12" x14ac:dyDescent="0.2">
      <c r="F78" s="61"/>
      <c r="G78" s="61"/>
      <c r="H78" s="61"/>
      <c r="I78" s="61"/>
      <c r="J78" s="61"/>
      <c r="K78" s="61"/>
      <c r="L78" s="61"/>
    </row>
    <row r="79" spans="6:12" x14ac:dyDescent="0.2">
      <c r="F79" s="61"/>
      <c r="G79" s="61"/>
      <c r="H79" s="61"/>
      <c r="I79" s="61"/>
      <c r="J79" s="61"/>
      <c r="K79" s="61"/>
      <c r="L79" s="61"/>
    </row>
    <row r="80" spans="6:12" x14ac:dyDescent="0.2">
      <c r="F80" s="61"/>
      <c r="G80" s="61"/>
      <c r="H80" s="61"/>
      <c r="I80" s="61"/>
      <c r="J80" s="61"/>
      <c r="K80" s="61"/>
      <c r="L80" s="61"/>
    </row>
    <row r="81" spans="6:12" x14ac:dyDescent="0.2">
      <c r="F81" s="61"/>
      <c r="G81" s="61"/>
      <c r="H81" s="61"/>
      <c r="I81" s="61"/>
      <c r="J81" s="61"/>
      <c r="K81" s="61"/>
      <c r="L81" s="61"/>
    </row>
    <row r="82" spans="6:12" x14ac:dyDescent="0.2">
      <c r="F82" s="61"/>
      <c r="G82" s="61"/>
      <c r="H82" s="61"/>
      <c r="I82" s="61"/>
      <c r="J82" s="61"/>
      <c r="K82" s="61"/>
      <c r="L82" s="61"/>
    </row>
    <row r="83" spans="6:12" x14ac:dyDescent="0.2">
      <c r="F83" s="61"/>
      <c r="G83" s="61"/>
      <c r="H83" s="61"/>
      <c r="I83" s="61"/>
      <c r="J83" s="61"/>
      <c r="K83" s="61"/>
      <c r="L83" s="61"/>
    </row>
    <row r="84" spans="6:12" x14ac:dyDescent="0.2">
      <c r="F84" s="61"/>
      <c r="G84" s="61"/>
      <c r="H84" s="61"/>
      <c r="I84" s="61"/>
      <c r="J84" s="61"/>
      <c r="K84" s="61"/>
      <c r="L84" s="61"/>
    </row>
    <row r="85" spans="6:12" x14ac:dyDescent="0.2">
      <c r="F85" s="61"/>
      <c r="G85" s="61"/>
      <c r="H85" s="61"/>
      <c r="I85" s="61"/>
      <c r="J85" s="61"/>
      <c r="K85" s="61"/>
      <c r="L85" s="61"/>
    </row>
    <row r="86" spans="6:12" x14ac:dyDescent="0.2">
      <c r="F86" s="61"/>
      <c r="G86" s="61"/>
      <c r="H86" s="61"/>
      <c r="I86" s="61"/>
      <c r="J86" s="61"/>
      <c r="K86" s="61"/>
      <c r="L86" s="61"/>
    </row>
    <row r="87" spans="6:12" x14ac:dyDescent="0.2">
      <c r="F87" s="61"/>
      <c r="G87" s="61"/>
      <c r="H87" s="61"/>
      <c r="I87" s="61"/>
      <c r="J87" s="61"/>
      <c r="K87" s="61"/>
      <c r="L87" s="61"/>
    </row>
    <row r="88" spans="6:12" x14ac:dyDescent="0.2">
      <c r="F88" s="61"/>
      <c r="G88" s="61"/>
      <c r="H88" s="61"/>
      <c r="I88" s="61"/>
      <c r="J88" s="61"/>
      <c r="K88" s="61"/>
      <c r="L88" s="61"/>
    </row>
    <row r="89" spans="6:12" x14ac:dyDescent="0.2">
      <c r="F89" s="61"/>
      <c r="G89" s="61"/>
      <c r="H89" s="61"/>
      <c r="I89" s="61"/>
      <c r="J89" s="61"/>
      <c r="K89" s="61"/>
      <c r="L89" s="61"/>
    </row>
    <row r="90" spans="6:12" x14ac:dyDescent="0.2">
      <c r="F90" s="61"/>
      <c r="G90" s="61"/>
      <c r="H90" s="61"/>
      <c r="I90" s="61"/>
      <c r="J90" s="61"/>
      <c r="K90" s="61"/>
      <c r="L90" s="61"/>
    </row>
    <row r="91" spans="6:12" x14ac:dyDescent="0.2">
      <c r="F91" s="61"/>
      <c r="G91" s="61"/>
      <c r="H91" s="61"/>
      <c r="I91" s="61"/>
      <c r="J91" s="61"/>
      <c r="K91" s="61"/>
      <c r="L91" s="61"/>
    </row>
    <row r="92" spans="6:12" x14ac:dyDescent="0.2">
      <c r="F92" s="61"/>
      <c r="G92" s="61"/>
      <c r="H92" s="61"/>
      <c r="I92" s="61"/>
      <c r="J92" s="61"/>
      <c r="K92" s="61"/>
      <c r="L92" s="61"/>
    </row>
    <row r="93" spans="6:12" x14ac:dyDescent="0.2">
      <c r="F93" s="61"/>
      <c r="G93" s="61"/>
      <c r="H93" s="61"/>
      <c r="I93" s="61"/>
      <c r="J93" s="61"/>
      <c r="K93" s="61"/>
      <c r="L93" s="61"/>
    </row>
    <row r="94" spans="6:12" x14ac:dyDescent="0.2">
      <c r="F94" s="61"/>
      <c r="G94" s="61"/>
      <c r="H94" s="61"/>
      <c r="I94" s="61"/>
      <c r="J94" s="61"/>
      <c r="K94" s="61"/>
      <c r="L94" s="61"/>
    </row>
    <row r="95" spans="6:12" x14ac:dyDescent="0.2">
      <c r="F95" s="61"/>
      <c r="G95" s="61"/>
      <c r="H95" s="61"/>
      <c r="I95" s="61"/>
      <c r="J95" s="61"/>
      <c r="K95" s="61"/>
      <c r="L95" s="61"/>
    </row>
    <row r="96" spans="6:12" x14ac:dyDescent="0.2">
      <c r="F96" s="61"/>
      <c r="G96" s="61"/>
      <c r="H96" s="61"/>
      <c r="I96" s="61"/>
      <c r="J96" s="61"/>
      <c r="K96" s="61"/>
      <c r="L96" s="61"/>
    </row>
    <row r="97" spans="6:12" x14ac:dyDescent="0.2">
      <c r="F97" s="61"/>
      <c r="G97" s="61"/>
      <c r="H97" s="61"/>
      <c r="I97" s="61"/>
      <c r="J97" s="61"/>
      <c r="K97" s="61"/>
      <c r="L97" s="61"/>
    </row>
    <row r="98" spans="6:12" x14ac:dyDescent="0.2">
      <c r="F98" s="61"/>
      <c r="G98" s="61"/>
      <c r="H98" s="61"/>
      <c r="I98" s="61"/>
      <c r="J98" s="61"/>
      <c r="K98" s="61"/>
      <c r="L98" s="61"/>
    </row>
    <row r="99" spans="6:12" x14ac:dyDescent="0.2">
      <c r="F99" s="61"/>
      <c r="G99" s="61"/>
      <c r="H99" s="61"/>
      <c r="I99" s="61"/>
      <c r="J99" s="61"/>
      <c r="K99" s="61"/>
      <c r="L99" s="61"/>
    </row>
    <row r="100" spans="6:12" x14ac:dyDescent="0.2">
      <c r="F100" s="61"/>
      <c r="G100" s="61"/>
      <c r="H100" s="61"/>
      <c r="I100" s="61"/>
      <c r="J100" s="61"/>
      <c r="K100" s="61"/>
      <c r="L100" s="61"/>
    </row>
    <row r="101" spans="6:12" x14ac:dyDescent="0.2">
      <c r="F101" s="61"/>
      <c r="G101" s="61"/>
      <c r="H101" s="61"/>
      <c r="I101" s="61"/>
      <c r="J101" s="61"/>
      <c r="K101" s="61"/>
      <c r="L101" s="61"/>
    </row>
    <row r="102" spans="6:12" x14ac:dyDescent="0.2">
      <c r="F102" s="61"/>
      <c r="G102" s="61"/>
      <c r="H102" s="61"/>
      <c r="I102" s="61"/>
      <c r="J102" s="61"/>
      <c r="K102" s="61"/>
      <c r="L102" s="61"/>
    </row>
    <row r="103" spans="6:12" x14ac:dyDescent="0.2">
      <c r="F103" s="61"/>
      <c r="G103" s="61"/>
      <c r="H103" s="61"/>
      <c r="I103" s="61"/>
      <c r="J103" s="61"/>
      <c r="K103" s="61"/>
      <c r="L103" s="61"/>
    </row>
    <row r="104" spans="6:12" x14ac:dyDescent="0.2">
      <c r="F104" s="61"/>
      <c r="G104" s="61"/>
      <c r="H104" s="61"/>
      <c r="I104" s="61"/>
      <c r="J104" s="61"/>
      <c r="K104" s="61"/>
      <c r="L104" s="61"/>
    </row>
    <row r="105" spans="6:12" x14ac:dyDescent="0.2">
      <c r="F105" s="61"/>
      <c r="G105" s="61"/>
      <c r="H105" s="61"/>
      <c r="I105" s="61"/>
      <c r="J105" s="61"/>
      <c r="K105" s="61"/>
      <c r="L105" s="61"/>
    </row>
    <row r="106" spans="6:12" x14ac:dyDescent="0.2">
      <c r="F106" s="61"/>
      <c r="G106" s="61"/>
      <c r="H106" s="61"/>
      <c r="I106" s="61"/>
      <c r="J106" s="61"/>
      <c r="K106" s="61"/>
      <c r="L106" s="61"/>
    </row>
    <row r="107" spans="6:12" x14ac:dyDescent="0.2">
      <c r="F107" s="61"/>
      <c r="G107" s="61"/>
      <c r="H107" s="61"/>
      <c r="I107" s="61"/>
      <c r="J107" s="61"/>
      <c r="K107" s="61"/>
      <c r="L107" s="61"/>
    </row>
    <row r="108" spans="6:12" x14ac:dyDescent="0.2">
      <c r="F108" s="61"/>
      <c r="G108" s="61"/>
      <c r="H108" s="61"/>
      <c r="I108" s="61"/>
      <c r="J108" s="61"/>
      <c r="K108" s="61"/>
      <c r="L108" s="61"/>
    </row>
  </sheetData>
  <phoneticPr fontId="0" type="noConversion"/>
  <pageMargins left="0.86614173228346503" right="0.511811023622047" top="0.98425196850393704" bottom="0.58225196850393701" header="0.511811023622047" footer="0.511811023622047"/>
  <pageSetup paperSize="9" scale="80" orientation="portrait" r:id="rId1"/>
  <headerFooter alignWithMargins="0">
    <oddHeader>&amp;C&amp;"Times New Roman,Kalın"&amp;12 2015 YILI YAZ OKULUNDA AÇILAN DERS SAYISI VE KAYITLI ÖĞRENCİ SAYISI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88"/>
  <sheetViews>
    <sheetView topLeftCell="B120" zoomScale="85" zoomScaleNormal="85" zoomScaleSheetLayoutView="100" workbookViewId="0">
      <selection activeCell="K120" sqref="K120"/>
    </sheetView>
  </sheetViews>
  <sheetFormatPr defaultRowHeight="12.75" x14ac:dyDescent="0.2"/>
  <cols>
    <col min="1" max="1" width="33.5703125" style="1076" customWidth="1"/>
    <col min="2" max="2" width="9" style="1077" customWidth="1"/>
    <col min="3" max="3" width="10.5703125" style="1077" customWidth="1"/>
    <col min="4" max="4" width="11" style="1077" customWidth="1"/>
    <col min="5" max="5" width="8.28515625" style="1078" bestFit="1" customWidth="1"/>
    <col min="6" max="6" width="9.5703125" style="1077" customWidth="1"/>
    <col min="7" max="7" width="10.7109375" style="1077" customWidth="1"/>
    <col min="8" max="8" width="10.85546875" style="1077" customWidth="1"/>
    <col min="9" max="9" width="8.5703125" style="1078" customWidth="1"/>
    <col min="10" max="10" width="8.85546875" style="1077" bestFit="1" customWidth="1"/>
    <col min="11" max="11" width="10.85546875" style="1077" bestFit="1" customWidth="1"/>
    <col min="12" max="12" width="11.140625" style="1077" bestFit="1" customWidth="1"/>
    <col min="13" max="13" width="8.28515625" style="1078" bestFit="1" customWidth="1"/>
    <col min="14" max="14" width="8.85546875" style="1077" bestFit="1" customWidth="1"/>
    <col min="15" max="15" width="10.85546875" style="1077" bestFit="1" customWidth="1"/>
    <col min="16" max="16" width="10.85546875" style="1077" customWidth="1"/>
    <col min="17" max="17" width="9" style="1078" customWidth="1"/>
    <col min="18" max="18" width="9.42578125" style="629" customWidth="1"/>
    <col min="19" max="19" width="10.5703125" style="629" customWidth="1"/>
    <col min="20" max="20" width="10.42578125" style="629" customWidth="1"/>
    <col min="21" max="21" width="8.42578125" style="1076" customWidth="1"/>
    <col min="22" max="22" width="8.85546875" style="629" customWidth="1"/>
    <col min="23" max="16384" width="9.140625" style="629"/>
  </cols>
  <sheetData>
    <row r="1" spans="1:22" s="1071" customFormat="1" ht="15" customHeight="1" thickBot="1" x14ac:dyDescent="0.25">
      <c r="A1" s="2527"/>
      <c r="B1" s="2526" t="s">
        <v>143</v>
      </c>
      <c r="C1" s="2526"/>
      <c r="D1" s="2526"/>
      <c r="E1" s="2526"/>
      <c r="F1" s="2526" t="s">
        <v>144</v>
      </c>
      <c r="G1" s="2526"/>
      <c r="H1" s="2526"/>
      <c r="I1" s="2526"/>
      <c r="J1" s="2526" t="s">
        <v>441</v>
      </c>
      <c r="K1" s="2526"/>
      <c r="L1" s="2526"/>
      <c r="M1" s="2526"/>
      <c r="N1" s="2526" t="s">
        <v>340</v>
      </c>
      <c r="O1" s="2526"/>
      <c r="P1" s="2526"/>
      <c r="Q1" s="2526"/>
      <c r="R1" s="2526" t="s">
        <v>254</v>
      </c>
      <c r="S1" s="2526"/>
      <c r="T1" s="2526"/>
      <c r="U1" s="2526"/>
      <c r="V1" s="2130" t="s">
        <v>953</v>
      </c>
    </row>
    <row r="2" spans="1:22" s="1071" customFormat="1" ht="15" customHeight="1" thickBot="1" x14ac:dyDescent="0.25">
      <c r="A2" s="2527"/>
      <c r="B2" s="2101" t="s">
        <v>320</v>
      </c>
      <c r="C2" s="2101" t="s">
        <v>616</v>
      </c>
      <c r="D2" s="2101" t="s">
        <v>643</v>
      </c>
      <c r="E2" s="2101" t="s">
        <v>145</v>
      </c>
      <c r="F2" s="2101" t="s">
        <v>320</v>
      </c>
      <c r="G2" s="2101" t="s">
        <v>616</v>
      </c>
      <c r="H2" s="2101" t="s">
        <v>643</v>
      </c>
      <c r="I2" s="2101" t="s">
        <v>145</v>
      </c>
      <c r="J2" s="2101" t="s">
        <v>320</v>
      </c>
      <c r="K2" s="2101" t="s">
        <v>616</v>
      </c>
      <c r="L2" s="2101" t="s">
        <v>643</v>
      </c>
      <c r="M2" s="2101" t="s">
        <v>145</v>
      </c>
      <c r="N2" s="2101" t="s">
        <v>320</v>
      </c>
      <c r="O2" s="2101" t="s">
        <v>616</v>
      </c>
      <c r="P2" s="2101" t="s">
        <v>643</v>
      </c>
      <c r="Q2" s="2101" t="s">
        <v>145</v>
      </c>
      <c r="R2" s="2101" t="s">
        <v>320</v>
      </c>
      <c r="S2" s="2101" t="s">
        <v>616</v>
      </c>
      <c r="T2" s="2101" t="s">
        <v>643</v>
      </c>
      <c r="U2" s="2101" t="s">
        <v>145</v>
      </c>
      <c r="V2" s="2130" t="s">
        <v>320</v>
      </c>
    </row>
    <row r="3" spans="1:22" s="1071" customFormat="1" ht="15" customHeight="1" x14ac:dyDescent="0.2">
      <c r="A3" s="1896" t="s">
        <v>305</v>
      </c>
      <c r="B3" s="2106"/>
      <c r="C3" s="2100"/>
      <c r="D3" s="2100"/>
      <c r="E3" s="2100"/>
      <c r="F3" s="2100"/>
      <c r="G3" s="2100"/>
      <c r="H3" s="2100"/>
      <c r="I3" s="2100"/>
      <c r="J3" s="2100"/>
      <c r="K3" s="2100"/>
      <c r="L3" s="2100"/>
      <c r="M3" s="2100"/>
      <c r="N3" s="2100"/>
      <c r="O3" s="2100"/>
      <c r="P3" s="2100"/>
      <c r="Q3" s="2100"/>
      <c r="R3" s="2100"/>
      <c r="S3" s="2100"/>
      <c r="T3" s="2100"/>
      <c r="U3" s="2100"/>
      <c r="V3" s="2100"/>
    </row>
    <row r="4" spans="1:22" s="1071" customFormat="1" ht="15" customHeight="1" x14ac:dyDescent="0.2">
      <c r="A4" s="737" t="s">
        <v>153</v>
      </c>
      <c r="B4" s="2107">
        <v>24</v>
      </c>
      <c r="C4" s="1091">
        <v>1</v>
      </c>
      <c r="D4" s="1091">
        <v>3</v>
      </c>
      <c r="E4" s="1113">
        <v>28</v>
      </c>
      <c r="F4" s="1091">
        <v>27</v>
      </c>
      <c r="G4" s="1091">
        <v>2</v>
      </c>
      <c r="H4" s="1091">
        <v>8</v>
      </c>
      <c r="I4" s="1113">
        <v>37</v>
      </c>
      <c r="J4" s="1091">
        <v>2</v>
      </c>
      <c r="K4" s="1091" t="s">
        <v>1055</v>
      </c>
      <c r="L4" s="1091">
        <v>1</v>
      </c>
      <c r="M4" s="1113">
        <v>3</v>
      </c>
      <c r="N4" s="1091" t="s">
        <v>1055</v>
      </c>
      <c r="O4" s="1091" t="s">
        <v>1055</v>
      </c>
      <c r="P4" s="1091" t="s">
        <v>1055</v>
      </c>
      <c r="Q4" s="1113" t="s">
        <v>1055</v>
      </c>
      <c r="R4" s="1091">
        <v>1</v>
      </c>
      <c r="S4" s="1091" t="s">
        <v>1055</v>
      </c>
      <c r="T4" s="1091" t="s">
        <v>1055</v>
      </c>
      <c r="U4" s="1113">
        <v>1</v>
      </c>
      <c r="V4" s="1091">
        <v>3</v>
      </c>
    </row>
    <row r="5" spans="1:22" s="1071" customFormat="1" ht="15" customHeight="1" x14ac:dyDescent="0.35">
      <c r="A5" s="2119" t="s">
        <v>273</v>
      </c>
      <c r="B5" s="2108" t="s">
        <v>1055</v>
      </c>
      <c r="C5" s="1087" t="s">
        <v>1055</v>
      </c>
      <c r="D5" s="1087" t="s">
        <v>1055</v>
      </c>
      <c r="E5" s="1127" t="s">
        <v>1055</v>
      </c>
      <c r="F5" s="1087" t="s">
        <v>1055</v>
      </c>
      <c r="G5" s="1087" t="s">
        <v>1055</v>
      </c>
      <c r="H5" s="1087" t="s">
        <v>1055</v>
      </c>
      <c r="I5" s="1127" t="s">
        <v>1055</v>
      </c>
      <c r="J5" s="1087" t="s">
        <v>1055</v>
      </c>
      <c r="K5" s="1087" t="s">
        <v>1055</v>
      </c>
      <c r="L5" s="1087" t="s">
        <v>1055</v>
      </c>
      <c r="M5" s="1127" t="s">
        <v>1055</v>
      </c>
      <c r="N5" s="1087" t="s">
        <v>1055</v>
      </c>
      <c r="O5" s="1087" t="s">
        <v>1055</v>
      </c>
      <c r="P5" s="1087" t="s">
        <v>1055</v>
      </c>
      <c r="Q5" s="1127" t="s">
        <v>1055</v>
      </c>
      <c r="R5" s="1087" t="s">
        <v>1055</v>
      </c>
      <c r="S5" s="1087" t="s">
        <v>1055</v>
      </c>
      <c r="T5" s="1087" t="s">
        <v>1055</v>
      </c>
      <c r="U5" s="1127" t="s">
        <v>1055</v>
      </c>
      <c r="V5" s="1087" t="s">
        <v>1055</v>
      </c>
    </row>
    <row r="6" spans="1:22" s="1071" customFormat="1" ht="15" customHeight="1" x14ac:dyDescent="0.2">
      <c r="A6" s="1090" t="s">
        <v>150</v>
      </c>
      <c r="B6" s="2107">
        <v>35</v>
      </c>
      <c r="C6" s="1091">
        <v>10</v>
      </c>
      <c r="D6" s="1091">
        <v>23</v>
      </c>
      <c r="E6" s="1091">
        <v>68</v>
      </c>
      <c r="F6" s="1091">
        <v>37</v>
      </c>
      <c r="G6" s="1091" t="s">
        <v>1055</v>
      </c>
      <c r="H6" s="1091">
        <v>6</v>
      </c>
      <c r="I6" s="1874">
        <v>43</v>
      </c>
      <c r="J6" s="1091">
        <v>1</v>
      </c>
      <c r="K6" s="1091" t="s">
        <v>1055</v>
      </c>
      <c r="L6" s="1091" t="s">
        <v>1055</v>
      </c>
      <c r="M6" s="1874">
        <v>1</v>
      </c>
      <c r="N6" s="1091" t="s">
        <v>1055</v>
      </c>
      <c r="O6" s="1091" t="s">
        <v>1055</v>
      </c>
      <c r="P6" s="1091" t="s">
        <v>1055</v>
      </c>
      <c r="Q6" s="1113" t="s">
        <v>1055</v>
      </c>
      <c r="R6" s="1091" t="s">
        <v>1055</v>
      </c>
      <c r="S6" s="1091" t="s">
        <v>1055</v>
      </c>
      <c r="T6" s="1091" t="s">
        <v>1055</v>
      </c>
      <c r="U6" s="1113" t="s">
        <v>1055</v>
      </c>
      <c r="V6" s="1091">
        <v>22</v>
      </c>
    </row>
    <row r="7" spans="1:22" s="1071" customFormat="1" ht="15" customHeight="1" x14ac:dyDescent="0.35">
      <c r="A7" s="2120" t="s">
        <v>274</v>
      </c>
      <c r="B7" s="2107">
        <v>7</v>
      </c>
      <c r="C7" s="1091">
        <v>1</v>
      </c>
      <c r="D7" s="1091">
        <v>4</v>
      </c>
      <c r="E7" s="1091">
        <v>12</v>
      </c>
      <c r="F7" s="1091">
        <v>22</v>
      </c>
      <c r="G7" s="1091" t="s">
        <v>1055</v>
      </c>
      <c r="H7" s="1091">
        <v>6</v>
      </c>
      <c r="I7" s="1874">
        <v>28</v>
      </c>
      <c r="J7" s="1091" t="s">
        <v>1055</v>
      </c>
      <c r="K7" s="1091" t="s">
        <v>1055</v>
      </c>
      <c r="L7" s="1091" t="s">
        <v>1055</v>
      </c>
      <c r="M7" s="1874" t="s">
        <v>1055</v>
      </c>
      <c r="N7" s="1091" t="s">
        <v>1055</v>
      </c>
      <c r="O7" s="1091" t="s">
        <v>1055</v>
      </c>
      <c r="P7" s="1091" t="s">
        <v>1055</v>
      </c>
      <c r="Q7" s="1113" t="s">
        <v>1055</v>
      </c>
      <c r="R7" s="1091">
        <v>1</v>
      </c>
      <c r="S7" s="1091" t="s">
        <v>1055</v>
      </c>
      <c r="T7" s="1091" t="s">
        <v>1055</v>
      </c>
      <c r="U7" s="1113">
        <v>1</v>
      </c>
      <c r="V7" s="1091" t="s">
        <v>1055</v>
      </c>
    </row>
    <row r="8" spans="1:22" s="1071" customFormat="1" ht="15" customHeight="1" x14ac:dyDescent="0.35">
      <c r="A8" s="1096" t="s">
        <v>416</v>
      </c>
      <c r="B8" s="2107" t="s">
        <v>1055</v>
      </c>
      <c r="C8" s="1091" t="s">
        <v>1055</v>
      </c>
      <c r="D8" s="1091">
        <v>4</v>
      </c>
      <c r="E8" s="1113">
        <v>4</v>
      </c>
      <c r="F8" s="1091" t="s">
        <v>1055</v>
      </c>
      <c r="G8" s="1091" t="s">
        <v>1055</v>
      </c>
      <c r="H8" s="1091" t="s">
        <v>1055</v>
      </c>
      <c r="I8" s="1113" t="s">
        <v>1055</v>
      </c>
      <c r="J8" s="1091" t="s">
        <v>1055</v>
      </c>
      <c r="K8" s="1091" t="s">
        <v>1055</v>
      </c>
      <c r="L8" s="1091" t="s">
        <v>1055</v>
      </c>
      <c r="M8" s="1113" t="s">
        <v>1055</v>
      </c>
      <c r="N8" s="1091" t="s">
        <v>1055</v>
      </c>
      <c r="O8" s="1091" t="s">
        <v>1055</v>
      </c>
      <c r="P8" s="1091" t="s">
        <v>1055</v>
      </c>
      <c r="Q8" s="1113" t="s">
        <v>1055</v>
      </c>
      <c r="R8" s="1091" t="s">
        <v>1055</v>
      </c>
      <c r="S8" s="1091" t="s">
        <v>1055</v>
      </c>
      <c r="T8" s="1091" t="s">
        <v>1055</v>
      </c>
      <c r="U8" s="1113" t="s">
        <v>1055</v>
      </c>
      <c r="V8" s="1091" t="s">
        <v>1055</v>
      </c>
    </row>
    <row r="9" spans="1:22" s="1071" customFormat="1" ht="15" customHeight="1" x14ac:dyDescent="0.35">
      <c r="A9" s="2119" t="s">
        <v>957</v>
      </c>
      <c r="B9" s="2107">
        <v>37</v>
      </c>
      <c r="C9" s="1091" t="s">
        <v>1055</v>
      </c>
      <c r="D9" s="1091">
        <v>16</v>
      </c>
      <c r="E9" s="1113">
        <v>53</v>
      </c>
      <c r="F9" s="1091">
        <v>21</v>
      </c>
      <c r="G9" s="1091">
        <v>2</v>
      </c>
      <c r="H9" s="1091">
        <v>6</v>
      </c>
      <c r="I9" s="1113">
        <v>29</v>
      </c>
      <c r="J9" s="1091" t="s">
        <v>1055</v>
      </c>
      <c r="K9" s="1091" t="s">
        <v>1055</v>
      </c>
      <c r="L9" s="1091" t="s">
        <v>1055</v>
      </c>
      <c r="M9" s="1113" t="s">
        <v>1055</v>
      </c>
      <c r="N9" s="1091" t="s">
        <v>1055</v>
      </c>
      <c r="O9" s="1091" t="s">
        <v>1055</v>
      </c>
      <c r="P9" s="1091" t="s">
        <v>1055</v>
      </c>
      <c r="Q9" s="1113" t="s">
        <v>1055</v>
      </c>
      <c r="R9" s="1091">
        <v>1</v>
      </c>
      <c r="S9" s="1091" t="s">
        <v>1055</v>
      </c>
      <c r="T9" s="1091" t="s">
        <v>1055</v>
      </c>
      <c r="U9" s="1113">
        <v>1</v>
      </c>
      <c r="V9" s="1091">
        <v>3</v>
      </c>
    </row>
    <row r="10" spans="1:22" s="1071" customFormat="1" ht="15" customHeight="1" x14ac:dyDescent="0.35">
      <c r="A10" s="2119" t="s">
        <v>275</v>
      </c>
      <c r="B10" s="2107">
        <v>27</v>
      </c>
      <c r="C10" s="1091">
        <v>3</v>
      </c>
      <c r="D10" s="1091">
        <v>9</v>
      </c>
      <c r="E10" s="1113">
        <v>39</v>
      </c>
      <c r="F10" s="1091">
        <v>17</v>
      </c>
      <c r="G10" s="1091">
        <v>1</v>
      </c>
      <c r="H10" s="1091">
        <v>6</v>
      </c>
      <c r="I10" s="1113">
        <v>24</v>
      </c>
      <c r="J10" s="1091" t="s">
        <v>1055</v>
      </c>
      <c r="K10" s="1091" t="s">
        <v>1055</v>
      </c>
      <c r="L10" s="1091" t="s">
        <v>1055</v>
      </c>
      <c r="M10" s="1113" t="s">
        <v>1055</v>
      </c>
      <c r="N10" s="1091" t="s">
        <v>1055</v>
      </c>
      <c r="O10" s="1091" t="s">
        <v>1055</v>
      </c>
      <c r="P10" s="1091" t="s">
        <v>1055</v>
      </c>
      <c r="Q10" s="1113" t="s">
        <v>1055</v>
      </c>
      <c r="R10" s="1091">
        <v>3</v>
      </c>
      <c r="S10" s="1091" t="s">
        <v>1055</v>
      </c>
      <c r="T10" s="1091" t="s">
        <v>1055</v>
      </c>
      <c r="U10" s="1113">
        <v>3</v>
      </c>
      <c r="V10" s="1091">
        <v>4</v>
      </c>
    </row>
    <row r="11" spans="1:22" ht="15" customHeight="1" x14ac:dyDescent="0.2">
      <c r="A11" s="737" t="s">
        <v>152</v>
      </c>
      <c r="B11" s="2107" t="s">
        <v>1055</v>
      </c>
      <c r="C11" s="1091" t="s">
        <v>1055</v>
      </c>
      <c r="D11" s="1091" t="s">
        <v>1055</v>
      </c>
      <c r="E11" s="1113" t="s">
        <v>1055</v>
      </c>
      <c r="F11" s="1091">
        <v>28</v>
      </c>
      <c r="G11" s="1091">
        <v>4</v>
      </c>
      <c r="H11" s="1091">
        <v>9</v>
      </c>
      <c r="I11" s="1113">
        <v>41</v>
      </c>
      <c r="J11" s="1091" t="s">
        <v>1055</v>
      </c>
      <c r="K11" s="1091" t="s">
        <v>1055</v>
      </c>
      <c r="L11" s="1091">
        <v>1</v>
      </c>
      <c r="M11" s="1113">
        <v>1</v>
      </c>
      <c r="N11" s="1091" t="s">
        <v>1055</v>
      </c>
      <c r="O11" s="1091" t="s">
        <v>1055</v>
      </c>
      <c r="P11" s="1091" t="s">
        <v>1055</v>
      </c>
      <c r="Q11" s="1113" t="s">
        <v>1055</v>
      </c>
      <c r="R11" s="1091" t="s">
        <v>1055</v>
      </c>
      <c r="S11" s="1091" t="s">
        <v>1055</v>
      </c>
      <c r="T11" s="1091" t="s">
        <v>1055</v>
      </c>
      <c r="U11" s="1113" t="s">
        <v>1055</v>
      </c>
      <c r="V11" s="1091">
        <v>7</v>
      </c>
    </row>
    <row r="12" spans="1:22" ht="15" customHeight="1" x14ac:dyDescent="0.35">
      <c r="A12" s="2119" t="s">
        <v>276</v>
      </c>
      <c r="B12" s="2107">
        <v>5</v>
      </c>
      <c r="C12" s="1091">
        <v>8</v>
      </c>
      <c r="D12" s="1091">
        <v>8</v>
      </c>
      <c r="E12" s="1113">
        <v>21</v>
      </c>
      <c r="F12" s="1091" t="s">
        <v>1055</v>
      </c>
      <c r="G12" s="1091" t="s">
        <v>1055</v>
      </c>
      <c r="H12" s="1091" t="s">
        <v>1055</v>
      </c>
      <c r="I12" s="1113" t="s">
        <v>1055</v>
      </c>
      <c r="J12" s="1091" t="s">
        <v>1055</v>
      </c>
      <c r="K12" s="1091" t="s">
        <v>1055</v>
      </c>
      <c r="L12" s="1091" t="s">
        <v>1055</v>
      </c>
      <c r="M12" s="1113" t="s">
        <v>1055</v>
      </c>
      <c r="N12" s="1091" t="s">
        <v>1055</v>
      </c>
      <c r="O12" s="1091" t="s">
        <v>1055</v>
      </c>
      <c r="P12" s="1091" t="s">
        <v>1055</v>
      </c>
      <c r="Q12" s="1113" t="s">
        <v>1055</v>
      </c>
      <c r="R12" s="1091" t="s">
        <v>1055</v>
      </c>
      <c r="S12" s="1091" t="s">
        <v>1055</v>
      </c>
      <c r="T12" s="1091" t="s">
        <v>1055</v>
      </c>
      <c r="U12" s="1113" t="s">
        <v>1055</v>
      </c>
      <c r="V12" s="1091">
        <v>1</v>
      </c>
    </row>
    <row r="13" spans="1:22" ht="15" customHeight="1" x14ac:dyDescent="0.35">
      <c r="A13" s="2119" t="s">
        <v>277</v>
      </c>
      <c r="B13" s="2107">
        <v>12</v>
      </c>
      <c r="C13" s="1091">
        <v>4</v>
      </c>
      <c r="D13" s="1091">
        <v>6</v>
      </c>
      <c r="E13" s="1113">
        <v>22</v>
      </c>
      <c r="F13" s="1091" t="s">
        <v>1055</v>
      </c>
      <c r="G13" s="1091" t="s">
        <v>1055</v>
      </c>
      <c r="H13" s="1091" t="s">
        <v>1055</v>
      </c>
      <c r="I13" s="1113" t="s">
        <v>1055</v>
      </c>
      <c r="J13" s="1091" t="s">
        <v>1055</v>
      </c>
      <c r="K13" s="1091" t="s">
        <v>1055</v>
      </c>
      <c r="L13" s="1091" t="s">
        <v>1055</v>
      </c>
      <c r="M13" s="1113" t="s">
        <v>1055</v>
      </c>
      <c r="N13" s="1091" t="s">
        <v>1055</v>
      </c>
      <c r="O13" s="1091" t="s">
        <v>1055</v>
      </c>
      <c r="P13" s="1091" t="s">
        <v>1055</v>
      </c>
      <c r="Q13" s="1113" t="s">
        <v>1055</v>
      </c>
      <c r="R13" s="1091">
        <v>1</v>
      </c>
      <c r="S13" s="1091" t="s">
        <v>1055</v>
      </c>
      <c r="T13" s="1091" t="s">
        <v>1055</v>
      </c>
      <c r="U13" s="1113">
        <v>1</v>
      </c>
      <c r="V13" s="1091">
        <v>1</v>
      </c>
    </row>
    <row r="14" spans="1:22" ht="15" customHeight="1" thickBot="1" x14ac:dyDescent="0.4">
      <c r="A14" s="2121" t="s">
        <v>278</v>
      </c>
      <c r="B14" s="2109">
        <v>29</v>
      </c>
      <c r="C14" s="1133">
        <v>2</v>
      </c>
      <c r="D14" s="1133">
        <v>19</v>
      </c>
      <c r="E14" s="1883">
        <v>50</v>
      </c>
      <c r="F14" s="1133" t="s">
        <v>1055</v>
      </c>
      <c r="G14" s="1133" t="s">
        <v>1055</v>
      </c>
      <c r="H14" s="1133" t="s">
        <v>1055</v>
      </c>
      <c r="I14" s="1883" t="s">
        <v>1055</v>
      </c>
      <c r="J14" s="1133" t="s">
        <v>1055</v>
      </c>
      <c r="K14" s="1133" t="s">
        <v>1055</v>
      </c>
      <c r="L14" s="1133" t="s">
        <v>1055</v>
      </c>
      <c r="M14" s="1883" t="s">
        <v>1055</v>
      </c>
      <c r="N14" s="1133" t="s">
        <v>1055</v>
      </c>
      <c r="O14" s="1133" t="s">
        <v>1055</v>
      </c>
      <c r="P14" s="1133" t="s">
        <v>1055</v>
      </c>
      <c r="Q14" s="1883" t="s">
        <v>1055</v>
      </c>
      <c r="R14" s="1133">
        <v>1</v>
      </c>
      <c r="S14" s="1133" t="s">
        <v>1055</v>
      </c>
      <c r="T14" s="1133" t="s">
        <v>1055</v>
      </c>
      <c r="U14" s="1883">
        <v>1</v>
      </c>
      <c r="V14" s="1133" t="s">
        <v>1055</v>
      </c>
    </row>
    <row r="15" spans="1:22" ht="15" customHeight="1" thickBot="1" x14ac:dyDescent="0.25">
      <c r="A15" s="1101" t="s">
        <v>145</v>
      </c>
      <c r="B15" s="2110">
        <v>176</v>
      </c>
      <c r="C15" s="1124">
        <v>29</v>
      </c>
      <c r="D15" s="1124">
        <v>92</v>
      </c>
      <c r="E15" s="1124">
        <v>297</v>
      </c>
      <c r="F15" s="1124">
        <v>152</v>
      </c>
      <c r="G15" s="1124">
        <v>9</v>
      </c>
      <c r="H15" s="1124">
        <v>41</v>
      </c>
      <c r="I15" s="1124">
        <v>202</v>
      </c>
      <c r="J15" s="1124">
        <v>3</v>
      </c>
      <c r="K15" s="1124" t="s">
        <v>1055</v>
      </c>
      <c r="L15" s="1124">
        <v>2</v>
      </c>
      <c r="M15" s="1124">
        <v>5</v>
      </c>
      <c r="N15" s="1124" t="s">
        <v>1055</v>
      </c>
      <c r="O15" s="1124" t="s">
        <v>1055</v>
      </c>
      <c r="P15" s="1124" t="s">
        <v>1055</v>
      </c>
      <c r="Q15" s="1124" t="s">
        <v>1055</v>
      </c>
      <c r="R15" s="1124">
        <v>8</v>
      </c>
      <c r="S15" s="1124" t="s">
        <v>1055</v>
      </c>
      <c r="T15" s="1124" t="s">
        <v>1055</v>
      </c>
      <c r="U15" s="1124">
        <v>8</v>
      </c>
      <c r="V15" s="1124">
        <v>41</v>
      </c>
    </row>
    <row r="16" spans="1:22" ht="15" customHeight="1" x14ac:dyDescent="0.2">
      <c r="A16" s="2122" t="s">
        <v>481</v>
      </c>
      <c r="B16" s="2111" t="s">
        <v>1055</v>
      </c>
      <c r="C16" s="2099" t="s">
        <v>1055</v>
      </c>
      <c r="D16" s="2099" t="s">
        <v>1055</v>
      </c>
      <c r="E16" s="2099" t="s">
        <v>1055</v>
      </c>
      <c r="F16" s="2099" t="s">
        <v>1055</v>
      </c>
      <c r="G16" s="2099" t="s">
        <v>1055</v>
      </c>
      <c r="H16" s="2099" t="s">
        <v>1055</v>
      </c>
      <c r="I16" s="2099" t="s">
        <v>1055</v>
      </c>
      <c r="J16" s="2099" t="s">
        <v>1055</v>
      </c>
      <c r="K16" s="2099" t="s">
        <v>1055</v>
      </c>
      <c r="L16" s="2099" t="s">
        <v>1055</v>
      </c>
      <c r="M16" s="2099" t="s">
        <v>1055</v>
      </c>
      <c r="N16" s="2099" t="s">
        <v>1055</v>
      </c>
      <c r="O16" s="2099" t="s">
        <v>1055</v>
      </c>
      <c r="P16" s="2099" t="s">
        <v>1055</v>
      </c>
      <c r="Q16" s="2099" t="s">
        <v>1055</v>
      </c>
      <c r="R16" s="2099" t="s">
        <v>1055</v>
      </c>
      <c r="S16" s="2099" t="s">
        <v>1055</v>
      </c>
      <c r="T16" s="2099" t="s">
        <v>1055</v>
      </c>
      <c r="U16" s="2099" t="s">
        <v>1055</v>
      </c>
      <c r="V16" s="2099" t="s">
        <v>1055</v>
      </c>
    </row>
    <row r="17" spans="1:22" ht="15" customHeight="1" x14ac:dyDescent="0.2">
      <c r="A17" s="737" t="s">
        <v>154</v>
      </c>
      <c r="B17" s="2107">
        <v>33</v>
      </c>
      <c r="C17" s="1091">
        <v>1</v>
      </c>
      <c r="D17" s="1091">
        <v>6</v>
      </c>
      <c r="E17" s="1113">
        <v>40</v>
      </c>
      <c r="F17" s="1091">
        <v>48</v>
      </c>
      <c r="G17" s="1091">
        <v>5</v>
      </c>
      <c r="H17" s="1091">
        <v>10</v>
      </c>
      <c r="I17" s="1113">
        <v>63</v>
      </c>
      <c r="J17" s="1091" t="s">
        <v>1055</v>
      </c>
      <c r="K17" s="1091" t="s">
        <v>1055</v>
      </c>
      <c r="L17" s="1091" t="s">
        <v>1055</v>
      </c>
      <c r="M17" s="1113" t="s">
        <v>1055</v>
      </c>
      <c r="N17" s="1091" t="s">
        <v>1055</v>
      </c>
      <c r="O17" s="1091" t="s">
        <v>1055</v>
      </c>
      <c r="P17" s="1091" t="s">
        <v>1055</v>
      </c>
      <c r="Q17" s="1113" t="s">
        <v>1055</v>
      </c>
      <c r="R17" s="1091" t="s">
        <v>1055</v>
      </c>
      <c r="S17" s="1091" t="s">
        <v>1055</v>
      </c>
      <c r="T17" s="1091" t="s">
        <v>1055</v>
      </c>
      <c r="U17" s="1113" t="s">
        <v>1055</v>
      </c>
      <c r="V17" s="1091">
        <v>5</v>
      </c>
    </row>
    <row r="18" spans="1:22" ht="15" customHeight="1" x14ac:dyDescent="0.2">
      <c r="A18" s="737" t="s">
        <v>156</v>
      </c>
      <c r="B18" s="2107" t="s">
        <v>1055</v>
      </c>
      <c r="C18" s="1091" t="s">
        <v>1055</v>
      </c>
      <c r="D18" s="1091" t="s">
        <v>1055</v>
      </c>
      <c r="E18" s="1113" t="s">
        <v>1055</v>
      </c>
      <c r="F18" s="1091" t="s">
        <v>1055</v>
      </c>
      <c r="G18" s="1091" t="s">
        <v>1055</v>
      </c>
      <c r="H18" s="1091" t="s">
        <v>1055</v>
      </c>
      <c r="I18" s="1113" t="s">
        <v>1055</v>
      </c>
      <c r="J18" s="1091" t="s">
        <v>1055</v>
      </c>
      <c r="K18" s="1091" t="s">
        <v>1055</v>
      </c>
      <c r="L18" s="1091" t="s">
        <v>1055</v>
      </c>
      <c r="M18" s="1113" t="s">
        <v>1055</v>
      </c>
      <c r="N18" s="1091" t="s">
        <v>1055</v>
      </c>
      <c r="O18" s="1091" t="s">
        <v>1055</v>
      </c>
      <c r="P18" s="1091" t="s">
        <v>1055</v>
      </c>
      <c r="Q18" s="1113" t="s">
        <v>1055</v>
      </c>
      <c r="R18" s="1091" t="s">
        <v>1055</v>
      </c>
      <c r="S18" s="1091" t="s">
        <v>1055</v>
      </c>
      <c r="T18" s="1091" t="s">
        <v>1055</v>
      </c>
      <c r="U18" s="1113" t="s">
        <v>1055</v>
      </c>
      <c r="V18" s="1091" t="s">
        <v>1055</v>
      </c>
    </row>
    <row r="19" spans="1:22" ht="15" customHeight="1" x14ac:dyDescent="0.2">
      <c r="A19" s="737" t="s">
        <v>159</v>
      </c>
      <c r="B19" s="2107">
        <v>30</v>
      </c>
      <c r="C19" s="1091">
        <v>11</v>
      </c>
      <c r="D19" s="1091">
        <v>21</v>
      </c>
      <c r="E19" s="1113">
        <v>62</v>
      </c>
      <c r="F19" s="1091">
        <v>34</v>
      </c>
      <c r="G19" s="1091">
        <v>6</v>
      </c>
      <c r="H19" s="1091">
        <v>11</v>
      </c>
      <c r="I19" s="1113">
        <v>51</v>
      </c>
      <c r="J19" s="1091" t="s">
        <v>1055</v>
      </c>
      <c r="K19" s="1091" t="s">
        <v>1055</v>
      </c>
      <c r="L19" s="1091" t="s">
        <v>1055</v>
      </c>
      <c r="M19" s="1113" t="s">
        <v>1055</v>
      </c>
      <c r="N19" s="1091" t="s">
        <v>1055</v>
      </c>
      <c r="O19" s="1091" t="s">
        <v>1055</v>
      </c>
      <c r="P19" s="1091" t="s">
        <v>1055</v>
      </c>
      <c r="Q19" s="1113" t="s">
        <v>1055</v>
      </c>
      <c r="R19" s="1091">
        <v>3</v>
      </c>
      <c r="S19" s="1091" t="s">
        <v>1055</v>
      </c>
      <c r="T19" s="1091" t="s">
        <v>1055</v>
      </c>
      <c r="U19" s="1113">
        <v>3</v>
      </c>
      <c r="V19" s="1091">
        <v>3</v>
      </c>
    </row>
    <row r="20" spans="1:22" ht="15" customHeight="1" x14ac:dyDescent="0.2">
      <c r="A20" s="737" t="s">
        <v>160</v>
      </c>
      <c r="B20" s="2107">
        <v>30</v>
      </c>
      <c r="C20" s="1091">
        <v>24</v>
      </c>
      <c r="D20" s="1091">
        <v>10</v>
      </c>
      <c r="E20" s="1113">
        <v>64</v>
      </c>
      <c r="F20" s="1091">
        <v>39</v>
      </c>
      <c r="G20" s="1091">
        <v>8</v>
      </c>
      <c r="H20" s="1091">
        <v>16</v>
      </c>
      <c r="I20" s="1113">
        <v>63</v>
      </c>
      <c r="J20" s="1091">
        <v>9</v>
      </c>
      <c r="K20" s="1091" t="s">
        <v>1055</v>
      </c>
      <c r="L20" s="1091" t="s">
        <v>1055</v>
      </c>
      <c r="M20" s="1113">
        <v>9</v>
      </c>
      <c r="N20" s="1091" t="s">
        <v>1055</v>
      </c>
      <c r="O20" s="1091" t="s">
        <v>1055</v>
      </c>
      <c r="P20" s="1091" t="s">
        <v>1055</v>
      </c>
      <c r="Q20" s="1113" t="s">
        <v>1055</v>
      </c>
      <c r="R20" s="1091">
        <v>6</v>
      </c>
      <c r="S20" s="1091" t="s">
        <v>1055</v>
      </c>
      <c r="T20" s="1091" t="s">
        <v>1055</v>
      </c>
      <c r="U20" s="1113">
        <v>6</v>
      </c>
      <c r="V20" s="1091">
        <v>23</v>
      </c>
    </row>
    <row r="21" spans="1:22" ht="15" customHeight="1" x14ac:dyDescent="0.2">
      <c r="A21" s="737" t="s">
        <v>163</v>
      </c>
      <c r="B21" s="2107">
        <v>14</v>
      </c>
      <c r="C21" s="1091">
        <v>1</v>
      </c>
      <c r="D21" s="1091">
        <v>9</v>
      </c>
      <c r="E21" s="1113">
        <v>24</v>
      </c>
      <c r="F21" s="1091">
        <v>11</v>
      </c>
      <c r="G21" s="1091">
        <v>2</v>
      </c>
      <c r="H21" s="1091">
        <v>1</v>
      </c>
      <c r="I21" s="1113">
        <v>14</v>
      </c>
      <c r="J21" s="1091" t="s">
        <v>1055</v>
      </c>
      <c r="K21" s="1091" t="s">
        <v>1055</v>
      </c>
      <c r="L21" s="1091" t="s">
        <v>1055</v>
      </c>
      <c r="M21" s="1113" t="s">
        <v>1055</v>
      </c>
      <c r="N21" s="1113" t="s">
        <v>1055</v>
      </c>
      <c r="O21" s="1113" t="s">
        <v>1055</v>
      </c>
      <c r="P21" s="1113" t="s">
        <v>1055</v>
      </c>
      <c r="Q21" s="1113" t="s">
        <v>1055</v>
      </c>
      <c r="R21" s="1091">
        <v>6</v>
      </c>
      <c r="S21" s="1091" t="s">
        <v>1055</v>
      </c>
      <c r="T21" s="1091" t="s">
        <v>1055</v>
      </c>
      <c r="U21" s="1113">
        <v>6</v>
      </c>
      <c r="V21" s="1091" t="s">
        <v>1055</v>
      </c>
    </row>
    <row r="22" spans="1:22" ht="15" customHeight="1" x14ac:dyDescent="0.2">
      <c r="A22" s="737" t="s">
        <v>155</v>
      </c>
      <c r="B22" s="2107">
        <v>41</v>
      </c>
      <c r="C22" s="1091">
        <v>11</v>
      </c>
      <c r="D22" s="1091">
        <v>6</v>
      </c>
      <c r="E22" s="1113">
        <v>58</v>
      </c>
      <c r="F22" s="1091">
        <v>23</v>
      </c>
      <c r="G22" s="1091">
        <v>2</v>
      </c>
      <c r="H22" s="1091">
        <v>7</v>
      </c>
      <c r="I22" s="1113">
        <v>32</v>
      </c>
      <c r="J22" s="1091">
        <v>7</v>
      </c>
      <c r="K22" s="1091" t="s">
        <v>1055</v>
      </c>
      <c r="L22" s="1091">
        <v>2</v>
      </c>
      <c r="M22" s="1113">
        <v>9</v>
      </c>
      <c r="N22" s="1091" t="s">
        <v>1055</v>
      </c>
      <c r="O22" s="1091" t="s">
        <v>1055</v>
      </c>
      <c r="P22" s="1091" t="s">
        <v>1055</v>
      </c>
      <c r="Q22" s="1113" t="s">
        <v>1055</v>
      </c>
      <c r="R22" s="1091">
        <v>2</v>
      </c>
      <c r="S22" s="1091" t="s">
        <v>1055</v>
      </c>
      <c r="T22" s="1091" t="s">
        <v>1055</v>
      </c>
      <c r="U22" s="1113">
        <v>2</v>
      </c>
      <c r="V22" s="1091">
        <v>2</v>
      </c>
    </row>
    <row r="23" spans="1:22" ht="15" customHeight="1" x14ac:dyDescent="0.2">
      <c r="A23" s="737" t="s">
        <v>158</v>
      </c>
      <c r="B23" s="2107" t="s">
        <v>1055</v>
      </c>
      <c r="C23" s="1091" t="s">
        <v>1055</v>
      </c>
      <c r="D23" s="1091" t="s">
        <v>1055</v>
      </c>
      <c r="E23" s="1113" t="s">
        <v>1055</v>
      </c>
      <c r="F23" s="1091">
        <v>22</v>
      </c>
      <c r="G23" s="1091" t="s">
        <v>1055</v>
      </c>
      <c r="H23" s="1091">
        <v>5</v>
      </c>
      <c r="I23" s="1113">
        <v>27</v>
      </c>
      <c r="J23" s="1091">
        <v>33</v>
      </c>
      <c r="K23" s="1091">
        <v>1</v>
      </c>
      <c r="L23" s="1091">
        <v>6</v>
      </c>
      <c r="M23" s="1113">
        <v>40</v>
      </c>
      <c r="N23" s="1091" t="s">
        <v>1055</v>
      </c>
      <c r="O23" s="1091" t="s">
        <v>1055</v>
      </c>
      <c r="P23" s="1091" t="s">
        <v>1055</v>
      </c>
      <c r="Q23" s="1113" t="s">
        <v>1055</v>
      </c>
      <c r="R23" s="1091">
        <v>2</v>
      </c>
      <c r="S23" s="1091" t="s">
        <v>1055</v>
      </c>
      <c r="T23" s="1091" t="s">
        <v>1055</v>
      </c>
      <c r="U23" s="1113">
        <v>2</v>
      </c>
      <c r="V23" s="1091">
        <v>11</v>
      </c>
    </row>
    <row r="24" spans="1:22" ht="15" customHeight="1" x14ac:dyDescent="0.2">
      <c r="A24" s="737" t="s">
        <v>161</v>
      </c>
      <c r="B24" s="2107">
        <v>68</v>
      </c>
      <c r="C24" s="1091">
        <v>1</v>
      </c>
      <c r="D24" s="1091">
        <v>4</v>
      </c>
      <c r="E24" s="1113">
        <v>73</v>
      </c>
      <c r="F24" s="1091">
        <v>59</v>
      </c>
      <c r="G24" s="1091">
        <v>2</v>
      </c>
      <c r="H24" s="1091">
        <v>15</v>
      </c>
      <c r="I24" s="1113">
        <v>76</v>
      </c>
      <c r="J24" s="1091">
        <v>17</v>
      </c>
      <c r="K24" s="1091" t="s">
        <v>1055</v>
      </c>
      <c r="L24" s="1091">
        <v>5</v>
      </c>
      <c r="M24" s="1113">
        <v>22</v>
      </c>
      <c r="N24" s="1091" t="s">
        <v>1055</v>
      </c>
      <c r="O24" s="1091" t="s">
        <v>1055</v>
      </c>
      <c r="P24" s="1091" t="s">
        <v>1055</v>
      </c>
      <c r="Q24" s="1113" t="s">
        <v>1055</v>
      </c>
      <c r="R24" s="1091" t="s">
        <v>1055</v>
      </c>
      <c r="S24" s="1091" t="s">
        <v>1055</v>
      </c>
      <c r="T24" s="1091" t="s">
        <v>1055</v>
      </c>
      <c r="U24" s="1113" t="s">
        <v>1055</v>
      </c>
      <c r="V24" s="1091">
        <v>29</v>
      </c>
    </row>
    <row r="25" spans="1:22" ht="15" customHeight="1" x14ac:dyDescent="0.35">
      <c r="A25" s="2119" t="s">
        <v>415</v>
      </c>
      <c r="B25" s="2107">
        <v>1</v>
      </c>
      <c r="C25" s="1091">
        <v>2</v>
      </c>
      <c r="D25" s="1091" t="s">
        <v>1055</v>
      </c>
      <c r="E25" s="1113">
        <v>3</v>
      </c>
      <c r="F25" s="1091" t="s">
        <v>1055</v>
      </c>
      <c r="G25" s="1091" t="s">
        <v>1055</v>
      </c>
      <c r="H25" s="1091" t="s">
        <v>1055</v>
      </c>
      <c r="I25" s="1113" t="s">
        <v>1055</v>
      </c>
      <c r="J25" s="1091" t="s">
        <v>1055</v>
      </c>
      <c r="K25" s="1091" t="s">
        <v>1055</v>
      </c>
      <c r="L25" s="1091" t="s">
        <v>1055</v>
      </c>
      <c r="M25" s="1113" t="s">
        <v>1055</v>
      </c>
      <c r="N25" s="1091" t="s">
        <v>1055</v>
      </c>
      <c r="O25" s="1091" t="s">
        <v>1055</v>
      </c>
      <c r="P25" s="1091" t="s">
        <v>1055</v>
      </c>
      <c r="Q25" s="1113" t="s">
        <v>1055</v>
      </c>
      <c r="R25" s="1091" t="s">
        <v>1055</v>
      </c>
      <c r="S25" s="1091" t="s">
        <v>1055</v>
      </c>
      <c r="T25" s="1091" t="s">
        <v>1055</v>
      </c>
      <c r="U25" s="1113" t="s">
        <v>1055</v>
      </c>
      <c r="V25" s="1091" t="s">
        <v>1055</v>
      </c>
    </row>
    <row r="26" spans="1:22" ht="15" customHeight="1" x14ac:dyDescent="0.35">
      <c r="A26" s="2119" t="s">
        <v>638</v>
      </c>
      <c r="B26" s="2107" t="s">
        <v>1055</v>
      </c>
      <c r="C26" s="1091" t="s">
        <v>1055</v>
      </c>
      <c r="D26" s="1091" t="s">
        <v>1055</v>
      </c>
      <c r="E26" s="1113" t="s">
        <v>1055</v>
      </c>
      <c r="F26" s="1091" t="s">
        <v>1055</v>
      </c>
      <c r="G26" s="1091" t="s">
        <v>1055</v>
      </c>
      <c r="H26" s="1091" t="s">
        <v>1055</v>
      </c>
      <c r="I26" s="1113" t="s">
        <v>1055</v>
      </c>
      <c r="J26" s="1091" t="s">
        <v>1055</v>
      </c>
      <c r="K26" s="1091" t="s">
        <v>1055</v>
      </c>
      <c r="L26" s="1091" t="s">
        <v>1055</v>
      </c>
      <c r="M26" s="1113" t="s">
        <v>1055</v>
      </c>
      <c r="N26" s="1091" t="s">
        <v>1055</v>
      </c>
      <c r="O26" s="1091" t="s">
        <v>1055</v>
      </c>
      <c r="P26" s="1091" t="s">
        <v>1055</v>
      </c>
      <c r="Q26" s="1113" t="s">
        <v>1055</v>
      </c>
      <c r="R26" s="1091" t="s">
        <v>1055</v>
      </c>
      <c r="S26" s="1091" t="s">
        <v>1055</v>
      </c>
      <c r="T26" s="1091" t="s">
        <v>1055</v>
      </c>
      <c r="U26" s="1113" t="s">
        <v>1055</v>
      </c>
      <c r="V26" s="1091" t="s">
        <v>1055</v>
      </c>
    </row>
    <row r="27" spans="1:22" ht="15" customHeight="1" x14ac:dyDescent="0.2">
      <c r="A27" s="737" t="s">
        <v>162</v>
      </c>
      <c r="B27" s="2107">
        <v>30</v>
      </c>
      <c r="C27" s="1091">
        <v>4</v>
      </c>
      <c r="D27" s="1091">
        <v>8</v>
      </c>
      <c r="E27" s="1113">
        <v>42</v>
      </c>
      <c r="F27" s="1091">
        <v>67</v>
      </c>
      <c r="G27" s="1091">
        <v>3</v>
      </c>
      <c r="H27" s="1091">
        <v>30</v>
      </c>
      <c r="I27" s="1113">
        <v>100</v>
      </c>
      <c r="J27" s="1091">
        <v>1</v>
      </c>
      <c r="K27" s="1091" t="s">
        <v>1055</v>
      </c>
      <c r="L27" s="1091">
        <v>1</v>
      </c>
      <c r="M27" s="1113">
        <v>2</v>
      </c>
      <c r="N27" s="1091" t="s">
        <v>1055</v>
      </c>
      <c r="O27" s="1091" t="s">
        <v>1055</v>
      </c>
      <c r="P27" s="1091" t="s">
        <v>1055</v>
      </c>
      <c r="Q27" s="1113" t="s">
        <v>1055</v>
      </c>
      <c r="R27" s="1091">
        <v>5</v>
      </c>
      <c r="S27" s="1091" t="s">
        <v>1055</v>
      </c>
      <c r="T27" s="1091" t="s">
        <v>1055</v>
      </c>
      <c r="U27" s="1113">
        <v>5</v>
      </c>
      <c r="V27" s="1091">
        <v>17</v>
      </c>
    </row>
    <row r="28" spans="1:22" ht="15" customHeight="1" x14ac:dyDescent="0.35">
      <c r="A28" s="2119" t="s">
        <v>279</v>
      </c>
      <c r="B28" s="2107">
        <v>8</v>
      </c>
      <c r="C28" s="1091" t="s">
        <v>1055</v>
      </c>
      <c r="D28" s="1091" t="s">
        <v>1055</v>
      </c>
      <c r="E28" s="1113">
        <v>8</v>
      </c>
      <c r="F28" s="1091" t="s">
        <v>1055</v>
      </c>
      <c r="G28" s="1091" t="s">
        <v>1055</v>
      </c>
      <c r="H28" s="1091" t="s">
        <v>1055</v>
      </c>
      <c r="I28" s="1113" t="s">
        <v>1055</v>
      </c>
      <c r="J28" s="1091" t="s">
        <v>1055</v>
      </c>
      <c r="K28" s="1091" t="s">
        <v>1055</v>
      </c>
      <c r="L28" s="1091" t="s">
        <v>1055</v>
      </c>
      <c r="M28" s="1113" t="s">
        <v>1055</v>
      </c>
      <c r="N28" s="1091" t="s">
        <v>1055</v>
      </c>
      <c r="O28" s="1091" t="s">
        <v>1055</v>
      </c>
      <c r="P28" s="1091" t="s">
        <v>1055</v>
      </c>
      <c r="Q28" s="1113" t="s">
        <v>1055</v>
      </c>
      <c r="R28" s="1091" t="s">
        <v>1055</v>
      </c>
      <c r="S28" s="1091" t="s">
        <v>1055</v>
      </c>
      <c r="T28" s="1091" t="s">
        <v>1055</v>
      </c>
      <c r="U28" s="1113" t="s">
        <v>1055</v>
      </c>
      <c r="V28" s="1091">
        <v>2</v>
      </c>
    </row>
    <row r="29" spans="1:22" ht="15" customHeight="1" thickBot="1" x14ac:dyDescent="0.25">
      <c r="A29" s="1131" t="s">
        <v>157</v>
      </c>
      <c r="B29" s="2109">
        <v>4</v>
      </c>
      <c r="C29" s="1133">
        <v>1</v>
      </c>
      <c r="D29" s="1133">
        <v>1</v>
      </c>
      <c r="E29" s="1883">
        <v>6</v>
      </c>
      <c r="F29" s="1133">
        <v>18</v>
      </c>
      <c r="G29" s="1133">
        <v>1</v>
      </c>
      <c r="H29" s="1133">
        <v>2</v>
      </c>
      <c r="I29" s="1883">
        <v>21</v>
      </c>
      <c r="J29" s="1133">
        <v>1</v>
      </c>
      <c r="K29" s="1133" t="s">
        <v>1055</v>
      </c>
      <c r="L29" s="1133" t="s">
        <v>1055</v>
      </c>
      <c r="M29" s="1883">
        <v>1</v>
      </c>
      <c r="N29" s="1133" t="s">
        <v>1055</v>
      </c>
      <c r="O29" s="1133" t="s">
        <v>1055</v>
      </c>
      <c r="P29" s="1133" t="s">
        <v>1055</v>
      </c>
      <c r="Q29" s="1883" t="s">
        <v>1055</v>
      </c>
      <c r="R29" s="1133">
        <v>3</v>
      </c>
      <c r="S29" s="1133">
        <v>3</v>
      </c>
      <c r="T29" s="1133" t="s">
        <v>1055</v>
      </c>
      <c r="U29" s="1883">
        <v>6</v>
      </c>
      <c r="V29" s="1133">
        <v>1</v>
      </c>
    </row>
    <row r="30" spans="1:22" ht="15" customHeight="1" thickBot="1" x14ac:dyDescent="0.25">
      <c r="A30" s="1101" t="s">
        <v>145</v>
      </c>
      <c r="B30" s="2110">
        <v>259</v>
      </c>
      <c r="C30" s="1124">
        <v>56</v>
      </c>
      <c r="D30" s="1124">
        <v>65</v>
      </c>
      <c r="E30" s="1124">
        <v>380</v>
      </c>
      <c r="F30" s="1124">
        <v>321</v>
      </c>
      <c r="G30" s="1124">
        <v>29</v>
      </c>
      <c r="H30" s="1124">
        <v>97</v>
      </c>
      <c r="I30" s="1124">
        <v>447</v>
      </c>
      <c r="J30" s="1124">
        <v>68</v>
      </c>
      <c r="K30" s="1124">
        <v>1</v>
      </c>
      <c r="L30" s="1124">
        <v>14</v>
      </c>
      <c r="M30" s="1124">
        <v>83</v>
      </c>
      <c r="N30" s="1124" t="s">
        <v>1055</v>
      </c>
      <c r="O30" s="1124" t="s">
        <v>1055</v>
      </c>
      <c r="P30" s="1124" t="s">
        <v>1055</v>
      </c>
      <c r="Q30" s="1124" t="s">
        <v>1055</v>
      </c>
      <c r="R30" s="1124">
        <v>27</v>
      </c>
      <c r="S30" s="1124">
        <v>3</v>
      </c>
      <c r="T30" s="1124" t="s">
        <v>1055</v>
      </c>
      <c r="U30" s="1124">
        <v>30</v>
      </c>
      <c r="V30" s="1124">
        <v>93</v>
      </c>
    </row>
    <row r="31" spans="1:22" ht="15" customHeight="1" x14ac:dyDescent="0.2">
      <c r="A31" s="2122" t="s">
        <v>306</v>
      </c>
      <c r="B31" s="2111" t="s">
        <v>1055</v>
      </c>
      <c r="C31" s="2099" t="s">
        <v>1055</v>
      </c>
      <c r="D31" s="2099" t="s">
        <v>1055</v>
      </c>
      <c r="E31" s="2099" t="s">
        <v>1055</v>
      </c>
      <c r="F31" s="2099" t="s">
        <v>1055</v>
      </c>
      <c r="G31" s="2099" t="s">
        <v>1055</v>
      </c>
      <c r="H31" s="2099" t="s">
        <v>1055</v>
      </c>
      <c r="I31" s="2099" t="s">
        <v>1055</v>
      </c>
      <c r="J31" s="2099" t="s">
        <v>1055</v>
      </c>
      <c r="K31" s="2099" t="s">
        <v>1055</v>
      </c>
      <c r="L31" s="2099" t="s">
        <v>1055</v>
      </c>
      <c r="M31" s="2099" t="s">
        <v>1055</v>
      </c>
      <c r="N31" s="2099" t="s">
        <v>1055</v>
      </c>
      <c r="O31" s="2099" t="s">
        <v>1055</v>
      </c>
      <c r="P31" s="2099" t="s">
        <v>1055</v>
      </c>
      <c r="Q31" s="2099" t="s">
        <v>1055</v>
      </c>
      <c r="R31" s="2099" t="s">
        <v>1055</v>
      </c>
      <c r="S31" s="2099" t="s">
        <v>1055</v>
      </c>
      <c r="T31" s="2099" t="s">
        <v>1055</v>
      </c>
      <c r="U31" s="2099" t="s">
        <v>1055</v>
      </c>
      <c r="V31" s="2099" t="s">
        <v>1055</v>
      </c>
    </row>
    <row r="32" spans="1:22" ht="15" customHeight="1" x14ac:dyDescent="0.2">
      <c r="A32" s="737" t="s">
        <v>165</v>
      </c>
      <c r="B32" s="2107">
        <v>22</v>
      </c>
      <c r="C32" s="1091">
        <v>20</v>
      </c>
      <c r="D32" s="1091">
        <v>21</v>
      </c>
      <c r="E32" s="1113">
        <v>63</v>
      </c>
      <c r="F32" s="1091">
        <v>25</v>
      </c>
      <c r="G32" s="1091">
        <v>8</v>
      </c>
      <c r="H32" s="1091">
        <v>36</v>
      </c>
      <c r="I32" s="1113">
        <v>69</v>
      </c>
      <c r="J32" s="1091" t="s">
        <v>1055</v>
      </c>
      <c r="K32" s="1091">
        <v>4</v>
      </c>
      <c r="L32" s="1091">
        <v>2</v>
      </c>
      <c r="M32" s="1113">
        <v>6</v>
      </c>
      <c r="N32" s="1091" t="s">
        <v>1055</v>
      </c>
      <c r="O32" s="1091" t="s">
        <v>1055</v>
      </c>
      <c r="P32" s="1091" t="s">
        <v>1055</v>
      </c>
      <c r="Q32" s="1113" t="s">
        <v>1055</v>
      </c>
      <c r="R32" s="1091">
        <v>1</v>
      </c>
      <c r="S32" s="1091" t="s">
        <v>1055</v>
      </c>
      <c r="T32" s="1091" t="s">
        <v>1055</v>
      </c>
      <c r="U32" s="1113">
        <v>1</v>
      </c>
      <c r="V32" s="1091">
        <v>8</v>
      </c>
    </row>
    <row r="33" spans="1:22" ht="15" customHeight="1" x14ac:dyDescent="0.2">
      <c r="A33" s="737" t="s">
        <v>167</v>
      </c>
      <c r="B33" s="2107">
        <v>30</v>
      </c>
      <c r="C33" s="1091">
        <v>23</v>
      </c>
      <c r="D33" s="1091">
        <v>12</v>
      </c>
      <c r="E33" s="1113">
        <v>65</v>
      </c>
      <c r="F33" s="1091">
        <v>2</v>
      </c>
      <c r="G33" s="1091" t="s">
        <v>1055</v>
      </c>
      <c r="H33" s="1091">
        <v>8</v>
      </c>
      <c r="I33" s="1113">
        <v>10</v>
      </c>
      <c r="J33" s="1091">
        <v>5</v>
      </c>
      <c r="K33" s="1091">
        <v>1</v>
      </c>
      <c r="L33" s="1091">
        <v>6</v>
      </c>
      <c r="M33" s="1113">
        <v>12</v>
      </c>
      <c r="N33" s="1091" t="s">
        <v>1055</v>
      </c>
      <c r="O33" s="1091" t="s">
        <v>1055</v>
      </c>
      <c r="P33" s="1091" t="s">
        <v>1055</v>
      </c>
      <c r="Q33" s="1113" t="s">
        <v>1055</v>
      </c>
      <c r="R33" s="1091" t="s">
        <v>1055</v>
      </c>
      <c r="S33" s="1091" t="s">
        <v>1055</v>
      </c>
      <c r="T33" s="1091" t="s">
        <v>1055</v>
      </c>
      <c r="U33" s="1113" t="s">
        <v>1055</v>
      </c>
      <c r="V33" s="1091">
        <v>15</v>
      </c>
    </row>
    <row r="34" spans="1:22" ht="15" customHeight="1" x14ac:dyDescent="0.2">
      <c r="A34" s="737" t="s">
        <v>424</v>
      </c>
      <c r="B34" s="2107" t="s">
        <v>1055</v>
      </c>
      <c r="C34" s="1091" t="s">
        <v>1055</v>
      </c>
      <c r="D34" s="1091" t="s">
        <v>1055</v>
      </c>
      <c r="E34" s="1113" t="s">
        <v>1055</v>
      </c>
      <c r="F34" s="1091" t="s">
        <v>1055</v>
      </c>
      <c r="G34" s="1091" t="s">
        <v>1055</v>
      </c>
      <c r="H34" s="1091" t="s">
        <v>1055</v>
      </c>
      <c r="I34" s="1113" t="s">
        <v>1055</v>
      </c>
      <c r="J34" s="1091" t="s">
        <v>1055</v>
      </c>
      <c r="K34" s="1091" t="s">
        <v>1055</v>
      </c>
      <c r="L34" s="1091" t="s">
        <v>1055</v>
      </c>
      <c r="M34" s="1113" t="s">
        <v>1055</v>
      </c>
      <c r="N34" s="1091" t="s">
        <v>1055</v>
      </c>
      <c r="O34" s="1091" t="s">
        <v>1055</v>
      </c>
      <c r="P34" s="1091" t="s">
        <v>1055</v>
      </c>
      <c r="Q34" s="1113" t="s">
        <v>1055</v>
      </c>
      <c r="R34" s="1091" t="s">
        <v>1055</v>
      </c>
      <c r="S34" s="1091" t="s">
        <v>1055</v>
      </c>
      <c r="T34" s="1091" t="s">
        <v>1055</v>
      </c>
      <c r="U34" s="1113" t="s">
        <v>1055</v>
      </c>
      <c r="V34" s="1091" t="s">
        <v>1055</v>
      </c>
    </row>
    <row r="35" spans="1:22" ht="15" customHeight="1" x14ac:dyDescent="0.35">
      <c r="A35" s="2119" t="s">
        <v>280</v>
      </c>
      <c r="B35" s="2107" t="s">
        <v>1055</v>
      </c>
      <c r="C35" s="1091" t="s">
        <v>1055</v>
      </c>
      <c r="D35" s="1091" t="s">
        <v>1055</v>
      </c>
      <c r="E35" s="1113" t="s">
        <v>1055</v>
      </c>
      <c r="F35" s="1091" t="s">
        <v>1055</v>
      </c>
      <c r="G35" s="1091" t="s">
        <v>1055</v>
      </c>
      <c r="H35" s="1091" t="s">
        <v>1055</v>
      </c>
      <c r="I35" s="1113" t="s">
        <v>1055</v>
      </c>
      <c r="J35" s="1091" t="s">
        <v>1055</v>
      </c>
      <c r="K35" s="1091" t="s">
        <v>1055</v>
      </c>
      <c r="L35" s="1091" t="s">
        <v>1055</v>
      </c>
      <c r="M35" s="1113" t="s">
        <v>1055</v>
      </c>
      <c r="N35" s="1091">
        <v>54</v>
      </c>
      <c r="O35" s="1091">
        <v>7</v>
      </c>
      <c r="P35" s="1091" t="s">
        <v>1055</v>
      </c>
      <c r="Q35" s="1113">
        <v>61</v>
      </c>
      <c r="R35" s="1091" t="s">
        <v>1055</v>
      </c>
      <c r="S35" s="1091" t="s">
        <v>1055</v>
      </c>
      <c r="T35" s="1091" t="s">
        <v>1055</v>
      </c>
      <c r="U35" s="1113" t="s">
        <v>1055</v>
      </c>
      <c r="V35" s="1091" t="s">
        <v>1055</v>
      </c>
    </row>
    <row r="36" spans="1:22" ht="15" customHeight="1" x14ac:dyDescent="0.2">
      <c r="A36" s="737" t="s">
        <v>181</v>
      </c>
      <c r="B36" s="2107">
        <v>35</v>
      </c>
      <c r="C36" s="1091">
        <v>7</v>
      </c>
      <c r="D36" s="1091">
        <v>12</v>
      </c>
      <c r="E36" s="1113">
        <v>54</v>
      </c>
      <c r="F36" s="1091">
        <v>53</v>
      </c>
      <c r="G36" s="1091">
        <v>3</v>
      </c>
      <c r="H36" s="1091">
        <v>8</v>
      </c>
      <c r="I36" s="1113">
        <v>64</v>
      </c>
      <c r="J36" s="1091" t="s">
        <v>1055</v>
      </c>
      <c r="K36" s="1091" t="s">
        <v>1055</v>
      </c>
      <c r="L36" s="1091" t="s">
        <v>1055</v>
      </c>
      <c r="M36" s="1113" t="s">
        <v>1055</v>
      </c>
      <c r="N36" s="1091" t="s">
        <v>1055</v>
      </c>
      <c r="O36" s="1091" t="s">
        <v>1055</v>
      </c>
      <c r="P36" s="1091" t="s">
        <v>1055</v>
      </c>
      <c r="Q36" s="1113" t="s">
        <v>1055</v>
      </c>
      <c r="R36" s="1091">
        <v>2</v>
      </c>
      <c r="S36" s="1091" t="s">
        <v>1055</v>
      </c>
      <c r="T36" s="1091" t="s">
        <v>1055</v>
      </c>
      <c r="U36" s="1113">
        <v>2</v>
      </c>
      <c r="V36" s="1091">
        <v>16</v>
      </c>
    </row>
    <row r="37" spans="1:22" ht="15" customHeight="1" x14ac:dyDescent="0.2">
      <c r="A37" s="737" t="s">
        <v>419</v>
      </c>
      <c r="B37" s="2107">
        <v>57</v>
      </c>
      <c r="C37" s="1091">
        <v>8</v>
      </c>
      <c r="D37" s="1091">
        <v>12</v>
      </c>
      <c r="E37" s="1113">
        <v>77</v>
      </c>
      <c r="F37" s="1091">
        <v>69</v>
      </c>
      <c r="G37" s="1091">
        <v>4</v>
      </c>
      <c r="H37" s="1091">
        <v>22</v>
      </c>
      <c r="I37" s="1113">
        <v>95</v>
      </c>
      <c r="J37" s="1091" t="s">
        <v>1055</v>
      </c>
      <c r="K37" s="1091" t="s">
        <v>1055</v>
      </c>
      <c r="L37" s="1091" t="s">
        <v>1055</v>
      </c>
      <c r="M37" s="1113" t="s">
        <v>1055</v>
      </c>
      <c r="N37" s="1091">
        <v>15</v>
      </c>
      <c r="O37" s="1091">
        <v>2</v>
      </c>
      <c r="P37" s="1091" t="s">
        <v>1055</v>
      </c>
      <c r="Q37" s="1113">
        <v>17</v>
      </c>
      <c r="R37" s="1091">
        <v>2</v>
      </c>
      <c r="S37" s="1091" t="s">
        <v>1055</v>
      </c>
      <c r="T37" s="1091" t="s">
        <v>1055</v>
      </c>
      <c r="U37" s="1113">
        <v>2</v>
      </c>
      <c r="V37" s="1091">
        <v>22</v>
      </c>
    </row>
    <row r="38" spans="1:22" ht="15" customHeight="1" thickBot="1" x14ac:dyDescent="0.25">
      <c r="A38" s="1131" t="s">
        <v>457</v>
      </c>
      <c r="B38" s="2109" t="s">
        <v>1055</v>
      </c>
      <c r="C38" s="1133" t="s">
        <v>1055</v>
      </c>
      <c r="D38" s="1133" t="s">
        <v>1055</v>
      </c>
      <c r="E38" s="1883" t="s">
        <v>1055</v>
      </c>
      <c r="F38" s="1133" t="s">
        <v>1055</v>
      </c>
      <c r="G38" s="1133" t="s">
        <v>1055</v>
      </c>
      <c r="H38" s="1133" t="s">
        <v>1055</v>
      </c>
      <c r="I38" s="1883" t="s">
        <v>1055</v>
      </c>
      <c r="J38" s="1133" t="s">
        <v>1055</v>
      </c>
      <c r="K38" s="1133" t="s">
        <v>1055</v>
      </c>
      <c r="L38" s="1133" t="s">
        <v>1055</v>
      </c>
      <c r="M38" s="1883" t="s">
        <v>1055</v>
      </c>
      <c r="N38" s="1133" t="s">
        <v>1055</v>
      </c>
      <c r="O38" s="1133" t="s">
        <v>1055</v>
      </c>
      <c r="P38" s="1133" t="s">
        <v>1055</v>
      </c>
      <c r="Q38" s="1883" t="s">
        <v>1055</v>
      </c>
      <c r="R38" s="1133" t="s">
        <v>1055</v>
      </c>
      <c r="S38" s="1133" t="s">
        <v>1055</v>
      </c>
      <c r="T38" s="1133" t="s">
        <v>1055</v>
      </c>
      <c r="U38" s="1883" t="s">
        <v>1055</v>
      </c>
      <c r="V38" s="1133" t="s">
        <v>1055</v>
      </c>
    </row>
    <row r="39" spans="1:22" ht="15" customHeight="1" thickBot="1" x14ac:dyDescent="0.25">
      <c r="A39" s="1101" t="s">
        <v>145</v>
      </c>
      <c r="B39" s="1124">
        <v>144</v>
      </c>
      <c r="C39" s="1124">
        <v>58</v>
      </c>
      <c r="D39" s="1124">
        <v>57</v>
      </c>
      <c r="E39" s="1124">
        <v>259</v>
      </c>
      <c r="F39" s="1124">
        <v>149</v>
      </c>
      <c r="G39" s="1124">
        <v>15</v>
      </c>
      <c r="H39" s="1124">
        <v>74</v>
      </c>
      <c r="I39" s="1124">
        <v>238</v>
      </c>
      <c r="J39" s="1124">
        <v>5</v>
      </c>
      <c r="K39" s="1124">
        <v>5</v>
      </c>
      <c r="L39" s="1124">
        <v>8</v>
      </c>
      <c r="M39" s="1124">
        <v>18</v>
      </c>
      <c r="N39" s="1124">
        <v>69</v>
      </c>
      <c r="O39" s="1124">
        <v>9</v>
      </c>
      <c r="P39" s="1124" t="s">
        <v>1055</v>
      </c>
      <c r="Q39" s="1124">
        <v>78</v>
      </c>
      <c r="R39" s="1124">
        <v>5</v>
      </c>
      <c r="S39" s="1124" t="s">
        <v>1055</v>
      </c>
      <c r="T39" s="1124" t="s">
        <v>1055</v>
      </c>
      <c r="U39" s="1124">
        <v>5</v>
      </c>
      <c r="V39" s="1124">
        <v>61</v>
      </c>
    </row>
    <row r="40" spans="1:22" ht="15" customHeight="1" x14ac:dyDescent="0.2">
      <c r="A40" s="2122" t="s">
        <v>307</v>
      </c>
      <c r="B40" s="2111" t="s">
        <v>1055</v>
      </c>
      <c r="C40" s="2099" t="s">
        <v>1055</v>
      </c>
      <c r="D40" s="2099" t="s">
        <v>1055</v>
      </c>
      <c r="E40" s="2099" t="s">
        <v>1055</v>
      </c>
      <c r="F40" s="2099" t="s">
        <v>1055</v>
      </c>
      <c r="G40" s="2099" t="s">
        <v>1055</v>
      </c>
      <c r="H40" s="2099" t="s">
        <v>1055</v>
      </c>
      <c r="I40" s="2099" t="s">
        <v>1055</v>
      </c>
      <c r="J40" s="2099" t="s">
        <v>1055</v>
      </c>
      <c r="K40" s="2099" t="s">
        <v>1055</v>
      </c>
      <c r="L40" s="2099" t="s">
        <v>1055</v>
      </c>
      <c r="M40" s="2099" t="s">
        <v>1055</v>
      </c>
      <c r="N40" s="2099" t="s">
        <v>1055</v>
      </c>
      <c r="O40" s="2099" t="s">
        <v>1055</v>
      </c>
      <c r="P40" s="2099" t="s">
        <v>1055</v>
      </c>
      <c r="Q40" s="2099" t="s">
        <v>1055</v>
      </c>
      <c r="R40" s="2099" t="s">
        <v>1055</v>
      </c>
      <c r="S40" s="2099" t="s">
        <v>1055</v>
      </c>
      <c r="T40" s="2099" t="s">
        <v>1055</v>
      </c>
      <c r="U40" s="2099" t="s">
        <v>1055</v>
      </c>
      <c r="V40" s="2099" t="s">
        <v>1055</v>
      </c>
    </row>
    <row r="41" spans="1:22" ht="15" customHeight="1" x14ac:dyDescent="0.2">
      <c r="A41" s="2123" t="s">
        <v>450</v>
      </c>
      <c r="B41" s="2107">
        <v>22</v>
      </c>
      <c r="C41" s="1091">
        <v>4</v>
      </c>
      <c r="D41" s="1091">
        <v>8</v>
      </c>
      <c r="E41" s="1113">
        <v>34</v>
      </c>
      <c r="F41" s="1091">
        <v>41</v>
      </c>
      <c r="G41" s="1091">
        <v>1</v>
      </c>
      <c r="H41" s="1091">
        <v>7</v>
      </c>
      <c r="I41" s="1113">
        <v>49</v>
      </c>
      <c r="J41" s="1091">
        <v>16</v>
      </c>
      <c r="K41" s="1091">
        <v>1</v>
      </c>
      <c r="L41" s="1091">
        <v>6</v>
      </c>
      <c r="M41" s="1113">
        <v>23</v>
      </c>
      <c r="N41" s="1113" t="s">
        <v>1055</v>
      </c>
      <c r="O41" s="1113" t="s">
        <v>1055</v>
      </c>
      <c r="P41" s="1113" t="s">
        <v>1055</v>
      </c>
      <c r="Q41" s="1113" t="s">
        <v>1055</v>
      </c>
      <c r="R41" s="1091" t="s">
        <v>1055</v>
      </c>
      <c r="S41" s="1091" t="s">
        <v>1055</v>
      </c>
      <c r="T41" s="1091" t="s">
        <v>1055</v>
      </c>
      <c r="U41" s="1113" t="s">
        <v>1055</v>
      </c>
      <c r="V41" s="1091">
        <v>6</v>
      </c>
    </row>
    <row r="42" spans="1:22" ht="15" customHeight="1" x14ac:dyDescent="0.2">
      <c r="A42" s="1072" t="s">
        <v>644</v>
      </c>
      <c r="B42" s="2107">
        <v>8</v>
      </c>
      <c r="C42" s="1091">
        <v>7</v>
      </c>
      <c r="D42" s="1091">
        <v>4</v>
      </c>
      <c r="E42" s="1113">
        <v>19</v>
      </c>
      <c r="F42" s="1091">
        <v>36</v>
      </c>
      <c r="G42" s="1091">
        <v>1</v>
      </c>
      <c r="H42" s="1091">
        <v>12</v>
      </c>
      <c r="I42" s="1113">
        <v>49</v>
      </c>
      <c r="J42" s="1091">
        <v>1</v>
      </c>
      <c r="K42" s="1091" t="s">
        <v>1055</v>
      </c>
      <c r="L42" s="1091">
        <v>1</v>
      </c>
      <c r="M42" s="1113">
        <v>2</v>
      </c>
      <c r="N42" s="1113" t="s">
        <v>1055</v>
      </c>
      <c r="O42" s="1113" t="s">
        <v>1055</v>
      </c>
      <c r="P42" s="1113" t="s">
        <v>1055</v>
      </c>
      <c r="Q42" s="1113" t="s">
        <v>1055</v>
      </c>
      <c r="R42" s="1091" t="s">
        <v>1055</v>
      </c>
      <c r="S42" s="1091" t="s">
        <v>1055</v>
      </c>
      <c r="T42" s="1091" t="s">
        <v>1055</v>
      </c>
      <c r="U42" s="1113" t="s">
        <v>1055</v>
      </c>
      <c r="V42" s="1091" t="s">
        <v>1055</v>
      </c>
    </row>
    <row r="43" spans="1:22" ht="15" customHeight="1" x14ac:dyDescent="0.2">
      <c r="A43" s="1072" t="s">
        <v>1024</v>
      </c>
      <c r="B43" s="2107" t="s">
        <v>1055</v>
      </c>
      <c r="C43" s="1091" t="s">
        <v>1055</v>
      </c>
      <c r="D43" s="1091" t="s">
        <v>1055</v>
      </c>
      <c r="E43" s="1113" t="s">
        <v>1055</v>
      </c>
      <c r="F43" s="1091" t="s">
        <v>1055</v>
      </c>
      <c r="G43" s="1091" t="s">
        <v>1055</v>
      </c>
      <c r="H43" s="1091" t="s">
        <v>1055</v>
      </c>
      <c r="I43" s="1113" t="s">
        <v>1055</v>
      </c>
      <c r="J43" s="1091" t="s">
        <v>1055</v>
      </c>
      <c r="K43" s="1091" t="s">
        <v>1055</v>
      </c>
      <c r="L43" s="1091" t="s">
        <v>1055</v>
      </c>
      <c r="M43" s="1113" t="s">
        <v>1055</v>
      </c>
      <c r="N43" s="1113" t="s">
        <v>1055</v>
      </c>
      <c r="O43" s="1113" t="s">
        <v>1055</v>
      </c>
      <c r="P43" s="1113" t="s">
        <v>1055</v>
      </c>
      <c r="Q43" s="1113" t="s">
        <v>1055</v>
      </c>
      <c r="R43" s="1091" t="s">
        <v>1055</v>
      </c>
      <c r="S43" s="1091" t="s">
        <v>1055</v>
      </c>
      <c r="T43" s="1091" t="s">
        <v>1055</v>
      </c>
      <c r="U43" s="1113" t="s">
        <v>1055</v>
      </c>
      <c r="V43" s="1091" t="s">
        <v>1055</v>
      </c>
    </row>
    <row r="44" spans="1:22" ht="15" customHeight="1" x14ac:dyDescent="0.2">
      <c r="A44" s="1072" t="s">
        <v>1025</v>
      </c>
      <c r="B44" s="2107" t="s">
        <v>1055</v>
      </c>
      <c r="C44" s="1091" t="s">
        <v>1055</v>
      </c>
      <c r="D44" s="1091" t="s">
        <v>1055</v>
      </c>
      <c r="E44" s="1113" t="s">
        <v>1055</v>
      </c>
      <c r="F44" s="1091" t="s">
        <v>1055</v>
      </c>
      <c r="G44" s="1091" t="s">
        <v>1055</v>
      </c>
      <c r="H44" s="1091" t="s">
        <v>1055</v>
      </c>
      <c r="I44" s="1113" t="s">
        <v>1055</v>
      </c>
      <c r="J44" s="1091" t="s">
        <v>1055</v>
      </c>
      <c r="K44" s="1091" t="s">
        <v>1055</v>
      </c>
      <c r="L44" s="1091" t="s">
        <v>1055</v>
      </c>
      <c r="M44" s="1113" t="s">
        <v>1055</v>
      </c>
      <c r="N44" s="1113" t="s">
        <v>1055</v>
      </c>
      <c r="O44" s="1113" t="s">
        <v>1055</v>
      </c>
      <c r="P44" s="1113" t="s">
        <v>1055</v>
      </c>
      <c r="Q44" s="1113" t="s">
        <v>1055</v>
      </c>
      <c r="R44" s="1091" t="s">
        <v>1055</v>
      </c>
      <c r="S44" s="1091" t="s">
        <v>1055</v>
      </c>
      <c r="T44" s="1091" t="s">
        <v>1055</v>
      </c>
      <c r="U44" s="1113" t="s">
        <v>1055</v>
      </c>
      <c r="V44" s="1091" t="s">
        <v>1055</v>
      </c>
    </row>
    <row r="45" spans="1:22" ht="15" customHeight="1" x14ac:dyDescent="0.2">
      <c r="A45" s="1072" t="s">
        <v>1026</v>
      </c>
      <c r="B45" s="2107" t="s">
        <v>1055</v>
      </c>
      <c r="C45" s="1091" t="s">
        <v>1055</v>
      </c>
      <c r="D45" s="1091" t="s">
        <v>1055</v>
      </c>
      <c r="E45" s="1113" t="s">
        <v>1055</v>
      </c>
      <c r="F45" s="1091" t="s">
        <v>1055</v>
      </c>
      <c r="G45" s="1091" t="s">
        <v>1055</v>
      </c>
      <c r="H45" s="1091" t="s">
        <v>1055</v>
      </c>
      <c r="I45" s="1113" t="s">
        <v>1055</v>
      </c>
      <c r="J45" s="1091" t="s">
        <v>1055</v>
      </c>
      <c r="K45" s="1091" t="s">
        <v>1055</v>
      </c>
      <c r="L45" s="1091" t="s">
        <v>1055</v>
      </c>
      <c r="M45" s="1113" t="s">
        <v>1055</v>
      </c>
      <c r="N45" s="1113" t="s">
        <v>1055</v>
      </c>
      <c r="O45" s="1113" t="s">
        <v>1055</v>
      </c>
      <c r="P45" s="1113" t="s">
        <v>1055</v>
      </c>
      <c r="Q45" s="1113" t="s">
        <v>1055</v>
      </c>
      <c r="R45" s="1091" t="s">
        <v>1055</v>
      </c>
      <c r="S45" s="1091" t="s">
        <v>1055</v>
      </c>
      <c r="T45" s="1091" t="s">
        <v>1055</v>
      </c>
      <c r="U45" s="1113" t="s">
        <v>1055</v>
      </c>
      <c r="V45" s="1091" t="s">
        <v>1055</v>
      </c>
    </row>
    <row r="46" spans="1:22" ht="15" customHeight="1" x14ac:dyDescent="0.2">
      <c r="A46" s="737" t="s">
        <v>253</v>
      </c>
      <c r="B46" s="2108" t="s">
        <v>1055</v>
      </c>
      <c r="C46" s="1127" t="s">
        <v>1055</v>
      </c>
      <c r="D46" s="1127" t="s">
        <v>1055</v>
      </c>
      <c r="E46" s="1127" t="s">
        <v>1055</v>
      </c>
      <c r="F46" s="1127" t="s">
        <v>1055</v>
      </c>
      <c r="G46" s="1127" t="s">
        <v>1055</v>
      </c>
      <c r="H46" s="1127" t="s">
        <v>1055</v>
      </c>
      <c r="I46" s="1127" t="s">
        <v>1055</v>
      </c>
      <c r="J46" s="1127" t="s">
        <v>1055</v>
      </c>
      <c r="K46" s="1127" t="s">
        <v>1055</v>
      </c>
      <c r="L46" s="1127" t="s">
        <v>1055</v>
      </c>
      <c r="M46" s="1127" t="s">
        <v>1055</v>
      </c>
      <c r="N46" s="1127" t="s">
        <v>1055</v>
      </c>
      <c r="O46" s="1127" t="s">
        <v>1055</v>
      </c>
      <c r="P46" s="1127" t="s">
        <v>1055</v>
      </c>
      <c r="Q46" s="1127" t="s">
        <v>1055</v>
      </c>
      <c r="R46" s="1127" t="s">
        <v>1055</v>
      </c>
      <c r="S46" s="1127" t="s">
        <v>1055</v>
      </c>
      <c r="T46" s="1127" t="s">
        <v>1055</v>
      </c>
      <c r="U46" s="1127" t="s">
        <v>1055</v>
      </c>
      <c r="V46" s="1127" t="s">
        <v>1055</v>
      </c>
    </row>
    <row r="47" spans="1:22" ht="15" customHeight="1" x14ac:dyDescent="0.2">
      <c r="A47" s="737" t="s">
        <v>1027</v>
      </c>
      <c r="B47" s="2108" t="s">
        <v>1055</v>
      </c>
      <c r="C47" s="1127" t="s">
        <v>1055</v>
      </c>
      <c r="D47" s="1127" t="s">
        <v>1055</v>
      </c>
      <c r="E47" s="1127" t="s">
        <v>1055</v>
      </c>
      <c r="F47" s="1127" t="s">
        <v>1055</v>
      </c>
      <c r="G47" s="1127" t="s">
        <v>1055</v>
      </c>
      <c r="H47" s="1127" t="s">
        <v>1055</v>
      </c>
      <c r="I47" s="1127" t="s">
        <v>1055</v>
      </c>
      <c r="J47" s="1127" t="s">
        <v>1055</v>
      </c>
      <c r="K47" s="1127" t="s">
        <v>1055</v>
      </c>
      <c r="L47" s="1127" t="s">
        <v>1055</v>
      </c>
      <c r="M47" s="1127" t="s">
        <v>1055</v>
      </c>
      <c r="N47" s="1127" t="s">
        <v>1055</v>
      </c>
      <c r="O47" s="1127" t="s">
        <v>1055</v>
      </c>
      <c r="P47" s="1127" t="s">
        <v>1055</v>
      </c>
      <c r="Q47" s="1127" t="s">
        <v>1055</v>
      </c>
      <c r="R47" s="1127" t="s">
        <v>1055</v>
      </c>
      <c r="S47" s="1127" t="s">
        <v>1055</v>
      </c>
      <c r="T47" s="1127" t="s">
        <v>1055</v>
      </c>
      <c r="U47" s="1127" t="s">
        <v>1055</v>
      </c>
      <c r="V47" s="1127">
        <v>2</v>
      </c>
    </row>
    <row r="48" spans="1:22" ht="15" customHeight="1" x14ac:dyDescent="0.2">
      <c r="A48" s="737" t="s">
        <v>1028</v>
      </c>
      <c r="B48" s="2108" t="s">
        <v>1055</v>
      </c>
      <c r="C48" s="1127" t="s">
        <v>1055</v>
      </c>
      <c r="D48" s="1127" t="s">
        <v>1055</v>
      </c>
      <c r="E48" s="1127" t="s">
        <v>1055</v>
      </c>
      <c r="F48" s="1127" t="s">
        <v>1055</v>
      </c>
      <c r="G48" s="1127" t="s">
        <v>1055</v>
      </c>
      <c r="H48" s="1127" t="s">
        <v>1055</v>
      </c>
      <c r="I48" s="1127" t="s">
        <v>1055</v>
      </c>
      <c r="J48" s="1127" t="s">
        <v>1055</v>
      </c>
      <c r="K48" s="1127" t="s">
        <v>1055</v>
      </c>
      <c r="L48" s="1127" t="s">
        <v>1055</v>
      </c>
      <c r="M48" s="1127" t="s">
        <v>1055</v>
      </c>
      <c r="N48" s="1127" t="s">
        <v>1055</v>
      </c>
      <c r="O48" s="1127" t="s">
        <v>1055</v>
      </c>
      <c r="P48" s="1127" t="s">
        <v>1055</v>
      </c>
      <c r="Q48" s="1127" t="s">
        <v>1055</v>
      </c>
      <c r="R48" s="1127" t="s">
        <v>1055</v>
      </c>
      <c r="S48" s="1127" t="s">
        <v>1055</v>
      </c>
      <c r="T48" s="1127" t="s">
        <v>1055</v>
      </c>
      <c r="U48" s="1127" t="s">
        <v>1055</v>
      </c>
      <c r="V48" s="1127" t="s">
        <v>1055</v>
      </c>
    </row>
    <row r="49" spans="1:22" ht="15" customHeight="1" x14ac:dyDescent="0.35">
      <c r="A49" s="2119" t="s">
        <v>426</v>
      </c>
      <c r="B49" s="2107">
        <v>32</v>
      </c>
      <c r="C49" s="1091">
        <v>1</v>
      </c>
      <c r="D49" s="1091">
        <v>9</v>
      </c>
      <c r="E49" s="1113">
        <v>42</v>
      </c>
      <c r="F49" s="1091">
        <v>37</v>
      </c>
      <c r="G49" s="1091" t="s">
        <v>1055</v>
      </c>
      <c r="H49" s="1091">
        <v>5</v>
      </c>
      <c r="I49" s="1113">
        <v>42</v>
      </c>
      <c r="J49" s="1091" t="s">
        <v>1055</v>
      </c>
      <c r="K49" s="1091" t="s">
        <v>1055</v>
      </c>
      <c r="L49" s="1091" t="s">
        <v>1055</v>
      </c>
      <c r="M49" s="1113" t="s">
        <v>1055</v>
      </c>
      <c r="N49" s="1091" t="s">
        <v>1055</v>
      </c>
      <c r="O49" s="1091" t="s">
        <v>1055</v>
      </c>
      <c r="P49" s="1091" t="s">
        <v>1055</v>
      </c>
      <c r="Q49" s="1113" t="s">
        <v>1055</v>
      </c>
      <c r="R49" s="1091">
        <v>2</v>
      </c>
      <c r="S49" s="1091" t="s">
        <v>1055</v>
      </c>
      <c r="T49" s="1091" t="s">
        <v>1055</v>
      </c>
      <c r="U49" s="1113">
        <v>2</v>
      </c>
      <c r="V49" s="1091">
        <v>3</v>
      </c>
    </row>
    <row r="50" spans="1:22" ht="15" customHeight="1" x14ac:dyDescent="0.35">
      <c r="A50" s="2119" t="s">
        <v>281</v>
      </c>
      <c r="B50" s="2107">
        <v>12</v>
      </c>
      <c r="C50" s="1091">
        <v>1</v>
      </c>
      <c r="D50" s="1091">
        <v>6</v>
      </c>
      <c r="E50" s="1113">
        <v>19</v>
      </c>
      <c r="F50" s="1091">
        <v>31</v>
      </c>
      <c r="G50" s="1091">
        <v>2</v>
      </c>
      <c r="H50" s="1091">
        <v>12</v>
      </c>
      <c r="I50" s="1113">
        <v>45</v>
      </c>
      <c r="J50" s="1091" t="s">
        <v>1055</v>
      </c>
      <c r="K50" s="1091" t="s">
        <v>1055</v>
      </c>
      <c r="L50" s="1091" t="s">
        <v>1055</v>
      </c>
      <c r="M50" s="1113" t="s">
        <v>1055</v>
      </c>
      <c r="N50" s="1091" t="s">
        <v>1055</v>
      </c>
      <c r="O50" s="1091" t="s">
        <v>1055</v>
      </c>
      <c r="P50" s="1091" t="s">
        <v>1055</v>
      </c>
      <c r="Q50" s="1113" t="s">
        <v>1055</v>
      </c>
      <c r="R50" s="1091">
        <v>3</v>
      </c>
      <c r="S50" s="1091" t="s">
        <v>1055</v>
      </c>
      <c r="T50" s="1091" t="s">
        <v>1055</v>
      </c>
      <c r="U50" s="1113">
        <v>3</v>
      </c>
      <c r="V50" s="1091">
        <v>3</v>
      </c>
    </row>
    <row r="51" spans="1:22" ht="15" customHeight="1" x14ac:dyDescent="0.2">
      <c r="A51" s="737" t="s">
        <v>241</v>
      </c>
      <c r="B51" s="2107" t="s">
        <v>1055</v>
      </c>
      <c r="C51" s="1091" t="s">
        <v>1055</v>
      </c>
      <c r="D51" s="1091" t="s">
        <v>1055</v>
      </c>
      <c r="E51" s="1113" t="s">
        <v>1055</v>
      </c>
      <c r="F51" s="1091">
        <v>66</v>
      </c>
      <c r="G51" s="1091">
        <v>2</v>
      </c>
      <c r="H51" s="1091">
        <v>9</v>
      </c>
      <c r="I51" s="1113">
        <v>77</v>
      </c>
      <c r="J51" s="1091">
        <v>7</v>
      </c>
      <c r="K51" s="1091" t="s">
        <v>1055</v>
      </c>
      <c r="L51" s="1091" t="s">
        <v>1055</v>
      </c>
      <c r="M51" s="1113">
        <v>7</v>
      </c>
      <c r="N51" s="1113" t="s">
        <v>1055</v>
      </c>
      <c r="O51" s="1113" t="s">
        <v>1055</v>
      </c>
      <c r="P51" s="1113" t="s">
        <v>1055</v>
      </c>
      <c r="Q51" s="1113" t="s">
        <v>1055</v>
      </c>
      <c r="R51" s="1091">
        <v>1</v>
      </c>
      <c r="S51" s="1091" t="s">
        <v>1055</v>
      </c>
      <c r="T51" s="1091" t="s">
        <v>1055</v>
      </c>
      <c r="U51" s="1113">
        <v>1</v>
      </c>
      <c r="V51" s="1091" t="s">
        <v>1055</v>
      </c>
    </row>
    <row r="52" spans="1:22" ht="15" customHeight="1" x14ac:dyDescent="0.2">
      <c r="A52" s="737" t="s">
        <v>1031</v>
      </c>
      <c r="B52" s="2107" t="s">
        <v>1055</v>
      </c>
      <c r="C52" s="1091" t="s">
        <v>1055</v>
      </c>
      <c r="D52" s="1091" t="s">
        <v>1055</v>
      </c>
      <c r="E52" s="1113" t="s">
        <v>1055</v>
      </c>
      <c r="F52" s="1091" t="s">
        <v>1055</v>
      </c>
      <c r="G52" s="1091" t="s">
        <v>1055</v>
      </c>
      <c r="H52" s="1091" t="s">
        <v>1055</v>
      </c>
      <c r="I52" s="1113" t="s">
        <v>1055</v>
      </c>
      <c r="J52" s="1091" t="s">
        <v>1055</v>
      </c>
      <c r="K52" s="1091" t="s">
        <v>1055</v>
      </c>
      <c r="L52" s="1091" t="s">
        <v>1055</v>
      </c>
      <c r="M52" s="1113" t="s">
        <v>1055</v>
      </c>
      <c r="N52" s="1113" t="s">
        <v>1055</v>
      </c>
      <c r="O52" s="1113" t="s">
        <v>1055</v>
      </c>
      <c r="P52" s="1113" t="s">
        <v>1055</v>
      </c>
      <c r="Q52" s="1113" t="s">
        <v>1055</v>
      </c>
      <c r="R52" s="1091" t="s">
        <v>1055</v>
      </c>
      <c r="S52" s="1091" t="s">
        <v>1055</v>
      </c>
      <c r="T52" s="1091" t="s">
        <v>1055</v>
      </c>
      <c r="U52" s="1113" t="s">
        <v>1055</v>
      </c>
      <c r="V52" s="1091" t="s">
        <v>1055</v>
      </c>
    </row>
    <row r="53" spans="1:22" ht="15" customHeight="1" x14ac:dyDescent="0.2">
      <c r="A53" s="737" t="s">
        <v>1032</v>
      </c>
      <c r="B53" s="2107" t="s">
        <v>1055</v>
      </c>
      <c r="C53" s="1091" t="s">
        <v>1055</v>
      </c>
      <c r="D53" s="1091" t="s">
        <v>1055</v>
      </c>
      <c r="E53" s="1113" t="s">
        <v>1055</v>
      </c>
      <c r="F53" s="1091" t="s">
        <v>1055</v>
      </c>
      <c r="G53" s="1091" t="s">
        <v>1055</v>
      </c>
      <c r="H53" s="1091" t="s">
        <v>1055</v>
      </c>
      <c r="I53" s="1113" t="s">
        <v>1055</v>
      </c>
      <c r="J53" s="1091" t="s">
        <v>1055</v>
      </c>
      <c r="K53" s="1091" t="s">
        <v>1055</v>
      </c>
      <c r="L53" s="1091" t="s">
        <v>1055</v>
      </c>
      <c r="M53" s="1113" t="s">
        <v>1055</v>
      </c>
      <c r="N53" s="1113" t="s">
        <v>1055</v>
      </c>
      <c r="O53" s="1113" t="s">
        <v>1055</v>
      </c>
      <c r="P53" s="1113" t="s">
        <v>1055</v>
      </c>
      <c r="Q53" s="1113" t="s">
        <v>1055</v>
      </c>
      <c r="R53" s="1091" t="s">
        <v>1055</v>
      </c>
      <c r="S53" s="1091" t="s">
        <v>1055</v>
      </c>
      <c r="T53" s="1091" t="s">
        <v>1055</v>
      </c>
      <c r="U53" s="1113" t="s">
        <v>1055</v>
      </c>
      <c r="V53" s="1091" t="s">
        <v>1055</v>
      </c>
    </row>
    <row r="54" spans="1:22" ht="15" customHeight="1" x14ac:dyDescent="0.35">
      <c r="A54" s="2124" t="s">
        <v>733</v>
      </c>
      <c r="B54" s="2107">
        <v>14</v>
      </c>
      <c r="C54" s="1091">
        <v>2</v>
      </c>
      <c r="D54" s="1091">
        <v>3</v>
      </c>
      <c r="E54" s="1113">
        <v>19</v>
      </c>
      <c r="F54" s="1091" t="s">
        <v>1055</v>
      </c>
      <c r="G54" s="1091" t="s">
        <v>1055</v>
      </c>
      <c r="H54" s="1091" t="s">
        <v>1055</v>
      </c>
      <c r="I54" s="1113" t="s">
        <v>1055</v>
      </c>
      <c r="J54" s="1091" t="s">
        <v>1055</v>
      </c>
      <c r="K54" s="1091" t="s">
        <v>1055</v>
      </c>
      <c r="L54" s="1091" t="s">
        <v>1055</v>
      </c>
      <c r="M54" s="1113" t="s">
        <v>1055</v>
      </c>
      <c r="N54" s="1113" t="s">
        <v>1055</v>
      </c>
      <c r="O54" s="1113" t="s">
        <v>1055</v>
      </c>
      <c r="P54" s="1113" t="s">
        <v>1055</v>
      </c>
      <c r="Q54" s="1113" t="s">
        <v>1055</v>
      </c>
      <c r="R54" s="1091">
        <v>1</v>
      </c>
      <c r="S54" s="1091" t="s">
        <v>1055</v>
      </c>
      <c r="T54" s="1091" t="s">
        <v>1055</v>
      </c>
      <c r="U54" s="1113">
        <v>1</v>
      </c>
      <c r="V54" s="1091">
        <v>1</v>
      </c>
    </row>
    <row r="55" spans="1:22" ht="15" customHeight="1" x14ac:dyDescent="0.35">
      <c r="A55" s="2119" t="s">
        <v>641</v>
      </c>
      <c r="B55" s="2107">
        <v>35</v>
      </c>
      <c r="C55" s="1091">
        <v>10</v>
      </c>
      <c r="D55" s="1091">
        <v>18</v>
      </c>
      <c r="E55" s="1113">
        <v>63</v>
      </c>
      <c r="F55" s="1091" t="s">
        <v>1055</v>
      </c>
      <c r="G55" s="1091" t="s">
        <v>1055</v>
      </c>
      <c r="H55" s="1091" t="s">
        <v>1055</v>
      </c>
      <c r="I55" s="1113" t="s">
        <v>1055</v>
      </c>
      <c r="J55" s="1091" t="s">
        <v>1055</v>
      </c>
      <c r="K55" s="1091" t="s">
        <v>1055</v>
      </c>
      <c r="L55" s="1091" t="s">
        <v>1055</v>
      </c>
      <c r="M55" s="1113" t="s">
        <v>1055</v>
      </c>
      <c r="N55" s="1091" t="s">
        <v>1055</v>
      </c>
      <c r="O55" s="1091" t="s">
        <v>1055</v>
      </c>
      <c r="P55" s="1091" t="s">
        <v>1055</v>
      </c>
      <c r="Q55" s="1113" t="s">
        <v>1055</v>
      </c>
      <c r="R55" s="1091" t="s">
        <v>1055</v>
      </c>
      <c r="S55" s="1091" t="s">
        <v>1055</v>
      </c>
      <c r="T55" s="1091" t="s">
        <v>1055</v>
      </c>
      <c r="U55" s="1113" t="s">
        <v>1055</v>
      </c>
      <c r="V55" s="1091" t="s">
        <v>1055</v>
      </c>
    </row>
    <row r="56" spans="1:22" ht="15" customHeight="1" x14ac:dyDescent="0.2">
      <c r="A56" s="737" t="s">
        <v>222</v>
      </c>
      <c r="B56" s="2107">
        <v>10</v>
      </c>
      <c r="C56" s="1091">
        <v>2</v>
      </c>
      <c r="D56" s="1091">
        <v>5</v>
      </c>
      <c r="E56" s="1113">
        <v>17</v>
      </c>
      <c r="F56" s="1091">
        <v>14</v>
      </c>
      <c r="G56" s="1091" t="s">
        <v>1055</v>
      </c>
      <c r="H56" s="1091">
        <v>4</v>
      </c>
      <c r="I56" s="1113">
        <v>18</v>
      </c>
      <c r="J56" s="1091">
        <v>2</v>
      </c>
      <c r="K56" s="1091" t="s">
        <v>1055</v>
      </c>
      <c r="L56" s="1091" t="s">
        <v>1055</v>
      </c>
      <c r="M56" s="1113">
        <v>2</v>
      </c>
      <c r="N56" s="1113" t="s">
        <v>1055</v>
      </c>
      <c r="O56" s="1113" t="s">
        <v>1055</v>
      </c>
      <c r="P56" s="1113" t="s">
        <v>1055</v>
      </c>
      <c r="Q56" s="1113" t="s">
        <v>1055</v>
      </c>
      <c r="R56" s="1091">
        <v>1</v>
      </c>
      <c r="S56" s="1091" t="s">
        <v>1055</v>
      </c>
      <c r="T56" s="1091" t="s">
        <v>1055</v>
      </c>
      <c r="U56" s="1113">
        <v>1</v>
      </c>
      <c r="V56" s="1091" t="s">
        <v>1055</v>
      </c>
    </row>
    <row r="57" spans="1:22" ht="15" customHeight="1" x14ac:dyDescent="0.2">
      <c r="A57" s="1072" t="s">
        <v>223</v>
      </c>
      <c r="B57" s="2107">
        <v>4</v>
      </c>
      <c r="C57" s="1091" t="s">
        <v>1055</v>
      </c>
      <c r="D57" s="1091">
        <v>1</v>
      </c>
      <c r="E57" s="1113">
        <v>5</v>
      </c>
      <c r="F57" s="1091">
        <v>2</v>
      </c>
      <c r="G57" s="1091" t="s">
        <v>1055</v>
      </c>
      <c r="H57" s="1091">
        <v>5</v>
      </c>
      <c r="I57" s="1113">
        <v>7</v>
      </c>
      <c r="J57" s="1091">
        <v>4</v>
      </c>
      <c r="K57" s="1091" t="s">
        <v>1055</v>
      </c>
      <c r="L57" s="1091" t="s">
        <v>1055</v>
      </c>
      <c r="M57" s="1113">
        <v>4</v>
      </c>
      <c r="N57" s="1113" t="s">
        <v>1055</v>
      </c>
      <c r="O57" s="1113" t="s">
        <v>1055</v>
      </c>
      <c r="P57" s="1113" t="s">
        <v>1055</v>
      </c>
      <c r="Q57" s="1113" t="s">
        <v>1055</v>
      </c>
      <c r="R57" s="1091" t="s">
        <v>1055</v>
      </c>
      <c r="S57" s="1091" t="s">
        <v>1055</v>
      </c>
      <c r="T57" s="1091" t="s">
        <v>1055</v>
      </c>
      <c r="U57" s="1113" t="s">
        <v>1055</v>
      </c>
      <c r="V57" s="1091">
        <v>4</v>
      </c>
    </row>
    <row r="58" spans="1:22" ht="15" customHeight="1" x14ac:dyDescent="0.35">
      <c r="A58" s="2119" t="s">
        <v>282</v>
      </c>
      <c r="B58" s="2107">
        <v>14</v>
      </c>
      <c r="C58" s="1091">
        <v>1</v>
      </c>
      <c r="D58" s="1091">
        <v>5</v>
      </c>
      <c r="E58" s="1113">
        <v>20</v>
      </c>
      <c r="F58" s="1091">
        <v>5</v>
      </c>
      <c r="G58" s="1091" t="s">
        <v>1055</v>
      </c>
      <c r="H58" s="1091" t="s">
        <v>1055</v>
      </c>
      <c r="I58" s="1113">
        <v>5</v>
      </c>
      <c r="J58" s="1091" t="s">
        <v>1055</v>
      </c>
      <c r="K58" s="1091" t="s">
        <v>1055</v>
      </c>
      <c r="L58" s="1091" t="s">
        <v>1055</v>
      </c>
      <c r="M58" s="1113" t="s">
        <v>1055</v>
      </c>
      <c r="N58" s="1091" t="s">
        <v>1055</v>
      </c>
      <c r="O58" s="1091" t="s">
        <v>1055</v>
      </c>
      <c r="P58" s="1091" t="s">
        <v>1055</v>
      </c>
      <c r="Q58" s="1113" t="s">
        <v>1055</v>
      </c>
      <c r="R58" s="1091">
        <v>1</v>
      </c>
      <c r="S58" s="1091" t="s">
        <v>1055</v>
      </c>
      <c r="T58" s="1091" t="s">
        <v>1055</v>
      </c>
      <c r="U58" s="1113">
        <v>1</v>
      </c>
      <c r="V58" s="1091" t="s">
        <v>1055</v>
      </c>
    </row>
    <row r="59" spans="1:22" ht="15" customHeight="1" x14ac:dyDescent="0.35">
      <c r="A59" s="2119" t="s">
        <v>283</v>
      </c>
      <c r="B59" s="2107">
        <v>20</v>
      </c>
      <c r="C59" s="1091">
        <v>6</v>
      </c>
      <c r="D59" s="1091">
        <v>5</v>
      </c>
      <c r="E59" s="1113">
        <v>31</v>
      </c>
      <c r="F59" s="1091">
        <v>25</v>
      </c>
      <c r="G59" s="1091" t="s">
        <v>1055</v>
      </c>
      <c r="H59" s="1091">
        <v>2</v>
      </c>
      <c r="I59" s="1113">
        <v>27</v>
      </c>
      <c r="J59" s="1091">
        <v>2</v>
      </c>
      <c r="K59" s="1091" t="s">
        <v>1055</v>
      </c>
      <c r="L59" s="1091" t="s">
        <v>1055</v>
      </c>
      <c r="M59" s="1113">
        <v>2</v>
      </c>
      <c r="N59" s="1091" t="s">
        <v>1055</v>
      </c>
      <c r="O59" s="1091" t="s">
        <v>1055</v>
      </c>
      <c r="P59" s="1091" t="s">
        <v>1055</v>
      </c>
      <c r="Q59" s="1113" t="s">
        <v>1055</v>
      </c>
      <c r="R59" s="1091">
        <v>1</v>
      </c>
      <c r="S59" s="1091" t="s">
        <v>1055</v>
      </c>
      <c r="T59" s="1091" t="s">
        <v>1055</v>
      </c>
      <c r="U59" s="1113">
        <v>1</v>
      </c>
      <c r="V59" s="1091" t="s">
        <v>1055</v>
      </c>
    </row>
    <row r="60" spans="1:22" ht="15" customHeight="1" x14ac:dyDescent="0.35">
      <c r="A60" s="2119" t="s">
        <v>284</v>
      </c>
      <c r="B60" s="2107" t="s">
        <v>1055</v>
      </c>
      <c r="C60" s="1091" t="s">
        <v>1055</v>
      </c>
      <c r="D60" s="1091" t="s">
        <v>1055</v>
      </c>
      <c r="E60" s="1113" t="s">
        <v>1055</v>
      </c>
      <c r="F60" s="1091" t="s">
        <v>1055</v>
      </c>
      <c r="G60" s="1091" t="s">
        <v>1055</v>
      </c>
      <c r="H60" s="1091" t="s">
        <v>1055</v>
      </c>
      <c r="I60" s="1113" t="s">
        <v>1055</v>
      </c>
      <c r="J60" s="1091" t="s">
        <v>1055</v>
      </c>
      <c r="K60" s="1091" t="s">
        <v>1055</v>
      </c>
      <c r="L60" s="1091" t="s">
        <v>1055</v>
      </c>
      <c r="M60" s="1113" t="s">
        <v>1055</v>
      </c>
      <c r="N60" s="1091">
        <v>19</v>
      </c>
      <c r="O60" s="1091">
        <v>4</v>
      </c>
      <c r="P60" s="1091" t="s">
        <v>1055</v>
      </c>
      <c r="Q60" s="1113">
        <v>23</v>
      </c>
      <c r="R60" s="1091" t="s">
        <v>1055</v>
      </c>
      <c r="S60" s="1091" t="s">
        <v>1055</v>
      </c>
      <c r="T60" s="1091" t="s">
        <v>1055</v>
      </c>
      <c r="U60" s="1113" t="s">
        <v>1055</v>
      </c>
      <c r="V60" s="1091" t="s">
        <v>1055</v>
      </c>
    </row>
    <row r="61" spans="1:22" ht="15" customHeight="1" thickBot="1" x14ac:dyDescent="0.4">
      <c r="A61" s="2125" t="s">
        <v>642</v>
      </c>
      <c r="B61" s="2109">
        <v>15</v>
      </c>
      <c r="C61" s="1133" t="s">
        <v>1055</v>
      </c>
      <c r="D61" s="1133">
        <v>2</v>
      </c>
      <c r="E61" s="1883">
        <v>17</v>
      </c>
      <c r="F61" s="1133">
        <v>16</v>
      </c>
      <c r="G61" s="1133" t="s">
        <v>1055</v>
      </c>
      <c r="H61" s="1133">
        <v>2</v>
      </c>
      <c r="I61" s="1883">
        <v>18</v>
      </c>
      <c r="J61" s="1133">
        <v>2</v>
      </c>
      <c r="K61" s="1133" t="s">
        <v>1055</v>
      </c>
      <c r="L61" s="1133" t="s">
        <v>1055</v>
      </c>
      <c r="M61" s="1883">
        <v>2</v>
      </c>
      <c r="N61" s="1133" t="s">
        <v>1055</v>
      </c>
      <c r="O61" s="1133" t="s">
        <v>1055</v>
      </c>
      <c r="P61" s="1133" t="s">
        <v>1055</v>
      </c>
      <c r="Q61" s="1883" t="s">
        <v>1055</v>
      </c>
      <c r="R61" s="1133" t="s">
        <v>1055</v>
      </c>
      <c r="S61" s="1133" t="s">
        <v>1055</v>
      </c>
      <c r="T61" s="1133" t="s">
        <v>1055</v>
      </c>
      <c r="U61" s="1883" t="s">
        <v>1055</v>
      </c>
      <c r="V61" s="1133" t="s">
        <v>1055</v>
      </c>
    </row>
    <row r="62" spans="1:22" ht="15" customHeight="1" thickBot="1" x14ac:dyDescent="0.25">
      <c r="A62" s="1101" t="s">
        <v>145</v>
      </c>
      <c r="B62" s="2110">
        <v>186</v>
      </c>
      <c r="C62" s="1124">
        <v>34</v>
      </c>
      <c r="D62" s="1124">
        <v>66</v>
      </c>
      <c r="E62" s="1124">
        <v>286</v>
      </c>
      <c r="F62" s="1124">
        <v>273</v>
      </c>
      <c r="G62" s="1124">
        <v>6</v>
      </c>
      <c r="H62" s="1124">
        <v>58</v>
      </c>
      <c r="I62" s="1124">
        <v>337</v>
      </c>
      <c r="J62" s="1124">
        <v>34</v>
      </c>
      <c r="K62" s="1124">
        <v>1</v>
      </c>
      <c r="L62" s="1124">
        <v>7</v>
      </c>
      <c r="M62" s="1124">
        <v>42</v>
      </c>
      <c r="N62" s="1124">
        <v>19</v>
      </c>
      <c r="O62" s="1124">
        <v>4</v>
      </c>
      <c r="P62" s="1124" t="s">
        <v>1055</v>
      </c>
      <c r="Q62" s="1124">
        <v>23</v>
      </c>
      <c r="R62" s="1124">
        <v>10</v>
      </c>
      <c r="S62" s="1124" t="s">
        <v>1055</v>
      </c>
      <c r="T62" s="1124" t="s">
        <v>1055</v>
      </c>
      <c r="U62" s="1124">
        <v>10</v>
      </c>
      <c r="V62" s="1124">
        <v>19</v>
      </c>
    </row>
    <row r="63" spans="1:22" ht="15" customHeight="1" x14ac:dyDescent="0.2">
      <c r="A63" s="2126" t="s">
        <v>617</v>
      </c>
      <c r="B63" s="2111" t="s">
        <v>1055</v>
      </c>
      <c r="C63" s="2099" t="s">
        <v>1055</v>
      </c>
      <c r="D63" s="2099" t="s">
        <v>1055</v>
      </c>
      <c r="E63" s="2099" t="s">
        <v>1055</v>
      </c>
      <c r="F63" s="2099" t="s">
        <v>1055</v>
      </c>
      <c r="G63" s="2099" t="s">
        <v>1055</v>
      </c>
      <c r="H63" s="2099" t="s">
        <v>1055</v>
      </c>
      <c r="I63" s="2099" t="s">
        <v>1055</v>
      </c>
      <c r="J63" s="2099" t="s">
        <v>1055</v>
      </c>
      <c r="K63" s="2099" t="s">
        <v>1055</v>
      </c>
      <c r="L63" s="2099" t="s">
        <v>1055</v>
      </c>
      <c r="M63" s="2099" t="s">
        <v>1055</v>
      </c>
      <c r="N63" s="2099" t="s">
        <v>1055</v>
      </c>
      <c r="O63" s="2099" t="s">
        <v>1055</v>
      </c>
      <c r="P63" s="2099" t="s">
        <v>1055</v>
      </c>
      <c r="Q63" s="2099" t="s">
        <v>1055</v>
      </c>
      <c r="R63" s="2099" t="s">
        <v>1055</v>
      </c>
      <c r="S63" s="2099" t="s">
        <v>1055</v>
      </c>
      <c r="T63" s="2099" t="s">
        <v>1055</v>
      </c>
      <c r="U63" s="2099" t="s">
        <v>1055</v>
      </c>
      <c r="V63" s="2099" t="s">
        <v>1055</v>
      </c>
    </row>
    <row r="64" spans="1:22" ht="15" customHeight="1" thickBot="1" x14ac:dyDescent="0.25">
      <c r="A64" s="1144" t="s">
        <v>1</v>
      </c>
      <c r="B64" s="2102" t="s">
        <v>1055</v>
      </c>
      <c r="C64" s="1127" t="s">
        <v>1055</v>
      </c>
      <c r="D64" s="1127" t="s">
        <v>1055</v>
      </c>
      <c r="E64" s="1127" t="s">
        <v>1055</v>
      </c>
      <c r="F64" s="1127" t="s">
        <v>1055</v>
      </c>
      <c r="G64" s="1127" t="s">
        <v>1055</v>
      </c>
      <c r="H64" s="1127" t="s">
        <v>1055</v>
      </c>
      <c r="I64" s="1127" t="s">
        <v>1055</v>
      </c>
      <c r="J64" s="1127" t="s">
        <v>1055</v>
      </c>
      <c r="K64" s="1127" t="s">
        <v>1055</v>
      </c>
      <c r="L64" s="1127" t="s">
        <v>1055</v>
      </c>
      <c r="M64" s="1127" t="s">
        <v>1055</v>
      </c>
      <c r="N64" s="1127" t="s">
        <v>1055</v>
      </c>
      <c r="O64" s="1127" t="s">
        <v>1055</v>
      </c>
      <c r="P64" s="1127" t="s">
        <v>1055</v>
      </c>
      <c r="Q64" s="1127" t="s">
        <v>1055</v>
      </c>
      <c r="R64" s="1127" t="s">
        <v>1055</v>
      </c>
      <c r="S64" s="1127" t="s">
        <v>1055</v>
      </c>
      <c r="T64" s="1127" t="s">
        <v>1055</v>
      </c>
      <c r="U64" s="1127" t="s">
        <v>1055</v>
      </c>
      <c r="V64" s="1127" t="s">
        <v>1055</v>
      </c>
    </row>
    <row r="65" spans="1:22" ht="15" customHeight="1" thickBot="1" x14ac:dyDescent="0.25">
      <c r="A65" s="1101" t="s">
        <v>255</v>
      </c>
      <c r="B65" s="2102" t="s">
        <v>1055</v>
      </c>
      <c r="C65" s="1127" t="s">
        <v>1055</v>
      </c>
      <c r="D65" s="1127" t="s">
        <v>1055</v>
      </c>
      <c r="E65" s="1127" t="s">
        <v>1055</v>
      </c>
      <c r="F65" s="1127" t="s">
        <v>1055</v>
      </c>
      <c r="G65" s="1127" t="s">
        <v>1055</v>
      </c>
      <c r="H65" s="1127" t="s">
        <v>1055</v>
      </c>
      <c r="I65" s="1127" t="s">
        <v>1055</v>
      </c>
      <c r="J65" s="1127" t="s">
        <v>1055</v>
      </c>
      <c r="K65" s="1127" t="s">
        <v>1055</v>
      </c>
      <c r="L65" s="1127" t="s">
        <v>1055</v>
      </c>
      <c r="M65" s="1127" t="s">
        <v>1055</v>
      </c>
      <c r="N65" s="1127" t="s">
        <v>1055</v>
      </c>
      <c r="O65" s="1127" t="s">
        <v>1055</v>
      </c>
      <c r="P65" s="1127" t="s">
        <v>1055</v>
      </c>
      <c r="Q65" s="1127" t="s">
        <v>1055</v>
      </c>
      <c r="R65" s="1127" t="s">
        <v>1055</v>
      </c>
      <c r="S65" s="1127" t="s">
        <v>1055</v>
      </c>
      <c r="T65" s="1127" t="s">
        <v>1055</v>
      </c>
      <c r="U65" s="1127" t="s">
        <v>1055</v>
      </c>
      <c r="V65" s="1127" t="s">
        <v>1055</v>
      </c>
    </row>
    <row r="66" spans="1:22" ht="15" customHeight="1" x14ac:dyDescent="0.2">
      <c r="A66" s="1107" t="s">
        <v>171</v>
      </c>
      <c r="B66" s="2107">
        <v>69</v>
      </c>
      <c r="C66" s="1091">
        <v>27</v>
      </c>
      <c r="D66" s="1091">
        <v>38</v>
      </c>
      <c r="E66" s="1113">
        <v>134</v>
      </c>
      <c r="F66" s="1091">
        <v>70</v>
      </c>
      <c r="G66" s="1091">
        <v>18</v>
      </c>
      <c r="H66" s="1091">
        <v>41</v>
      </c>
      <c r="I66" s="1113">
        <v>129</v>
      </c>
      <c r="J66" s="1091">
        <v>2</v>
      </c>
      <c r="K66" s="1091" t="s">
        <v>1055</v>
      </c>
      <c r="L66" s="1091">
        <v>1</v>
      </c>
      <c r="M66" s="1113">
        <v>3</v>
      </c>
      <c r="N66" s="1091">
        <v>35</v>
      </c>
      <c r="O66" s="1091">
        <v>6</v>
      </c>
      <c r="P66" s="1091" t="s">
        <v>1055</v>
      </c>
      <c r="Q66" s="1113">
        <v>41</v>
      </c>
      <c r="R66" s="1091">
        <v>11</v>
      </c>
      <c r="S66" s="1091">
        <v>1</v>
      </c>
      <c r="T66" s="1091" t="s">
        <v>1055</v>
      </c>
      <c r="U66" s="1113">
        <v>12</v>
      </c>
      <c r="V66" s="1091">
        <v>13</v>
      </c>
    </row>
    <row r="67" spans="1:22" ht="15" customHeight="1" x14ac:dyDescent="0.35">
      <c r="A67" s="2120" t="s">
        <v>285</v>
      </c>
      <c r="B67" s="2107" t="s">
        <v>1055</v>
      </c>
      <c r="C67" s="1091" t="s">
        <v>1055</v>
      </c>
      <c r="D67" s="1091" t="s">
        <v>1055</v>
      </c>
      <c r="E67" s="1113" t="s">
        <v>1055</v>
      </c>
      <c r="F67" s="1091" t="s">
        <v>1055</v>
      </c>
      <c r="G67" s="1091" t="s">
        <v>1055</v>
      </c>
      <c r="H67" s="1091" t="s">
        <v>1055</v>
      </c>
      <c r="I67" s="1113" t="s">
        <v>1055</v>
      </c>
      <c r="J67" s="1091" t="s">
        <v>1055</v>
      </c>
      <c r="K67" s="1091" t="s">
        <v>1055</v>
      </c>
      <c r="L67" s="1091" t="s">
        <v>1055</v>
      </c>
      <c r="M67" s="1113" t="s">
        <v>1055</v>
      </c>
      <c r="N67" s="1091">
        <v>23</v>
      </c>
      <c r="O67" s="1091">
        <v>11</v>
      </c>
      <c r="P67" s="1091" t="s">
        <v>1055</v>
      </c>
      <c r="Q67" s="1113">
        <v>34</v>
      </c>
      <c r="R67" s="1091">
        <v>5</v>
      </c>
      <c r="S67" s="1091">
        <v>1</v>
      </c>
      <c r="T67" s="1091" t="s">
        <v>1055</v>
      </c>
      <c r="U67" s="1113">
        <v>6</v>
      </c>
      <c r="V67" s="1091" t="s">
        <v>1055</v>
      </c>
    </row>
    <row r="68" spans="1:22" ht="15" customHeight="1" x14ac:dyDescent="0.2">
      <c r="A68" s="737" t="s">
        <v>173</v>
      </c>
      <c r="B68" s="2107">
        <v>35</v>
      </c>
      <c r="C68" s="1091">
        <v>9</v>
      </c>
      <c r="D68" s="1091">
        <v>7</v>
      </c>
      <c r="E68" s="1113">
        <v>51</v>
      </c>
      <c r="F68" s="1091">
        <v>16</v>
      </c>
      <c r="G68" s="1091" t="s">
        <v>1055</v>
      </c>
      <c r="H68" s="1091">
        <v>2</v>
      </c>
      <c r="I68" s="1113">
        <v>18</v>
      </c>
      <c r="J68" s="1091">
        <v>1</v>
      </c>
      <c r="K68" s="1091" t="s">
        <v>1055</v>
      </c>
      <c r="L68" s="1091" t="s">
        <v>1055</v>
      </c>
      <c r="M68" s="1113">
        <v>1</v>
      </c>
      <c r="N68" s="1091" t="s">
        <v>1055</v>
      </c>
      <c r="O68" s="1091" t="s">
        <v>1055</v>
      </c>
      <c r="P68" s="1091" t="s">
        <v>1055</v>
      </c>
      <c r="Q68" s="1113" t="s">
        <v>1055</v>
      </c>
      <c r="R68" s="1091">
        <v>1</v>
      </c>
      <c r="S68" s="1091" t="s">
        <v>1055</v>
      </c>
      <c r="T68" s="1091" t="s">
        <v>1055</v>
      </c>
      <c r="U68" s="1113">
        <v>1</v>
      </c>
      <c r="V68" s="1091">
        <v>4</v>
      </c>
    </row>
    <row r="69" spans="1:22" ht="15" customHeight="1" x14ac:dyDescent="0.2">
      <c r="A69" s="737" t="s">
        <v>229</v>
      </c>
      <c r="B69" s="2107">
        <v>198</v>
      </c>
      <c r="C69" s="1091">
        <v>62</v>
      </c>
      <c r="D69" s="1091">
        <v>71</v>
      </c>
      <c r="E69" s="1113">
        <v>331</v>
      </c>
      <c r="F69" s="1091">
        <v>101</v>
      </c>
      <c r="G69" s="1091">
        <v>43</v>
      </c>
      <c r="H69" s="1091">
        <v>59</v>
      </c>
      <c r="I69" s="1113">
        <v>203</v>
      </c>
      <c r="J69" s="1091">
        <v>8</v>
      </c>
      <c r="K69" s="1091">
        <v>2</v>
      </c>
      <c r="L69" s="1091">
        <v>1</v>
      </c>
      <c r="M69" s="1113">
        <v>11</v>
      </c>
      <c r="N69" s="1091" t="s">
        <v>1055</v>
      </c>
      <c r="O69" s="1091" t="s">
        <v>1055</v>
      </c>
      <c r="P69" s="1091" t="s">
        <v>1055</v>
      </c>
      <c r="Q69" s="1113" t="s">
        <v>1055</v>
      </c>
      <c r="R69" s="1091">
        <v>15</v>
      </c>
      <c r="S69" s="1091">
        <v>7</v>
      </c>
      <c r="T69" s="1091" t="s">
        <v>1055</v>
      </c>
      <c r="U69" s="1113">
        <v>22</v>
      </c>
      <c r="V69" s="1091">
        <v>33</v>
      </c>
    </row>
    <row r="70" spans="1:22" ht="15" customHeight="1" x14ac:dyDescent="0.2">
      <c r="A70" s="737" t="s">
        <v>176</v>
      </c>
      <c r="B70" s="2107">
        <v>46</v>
      </c>
      <c r="C70" s="1091">
        <v>21</v>
      </c>
      <c r="D70" s="1091">
        <v>24</v>
      </c>
      <c r="E70" s="1113">
        <v>91</v>
      </c>
      <c r="F70" s="1091">
        <v>22</v>
      </c>
      <c r="G70" s="1091">
        <v>2</v>
      </c>
      <c r="H70" s="1091">
        <v>9</v>
      </c>
      <c r="I70" s="1113">
        <v>33</v>
      </c>
      <c r="J70" s="1091" t="s">
        <v>1055</v>
      </c>
      <c r="K70" s="1091" t="s">
        <v>1055</v>
      </c>
      <c r="L70" s="1091" t="s">
        <v>1055</v>
      </c>
      <c r="M70" s="1113" t="s">
        <v>1055</v>
      </c>
      <c r="N70" s="1091" t="s">
        <v>1055</v>
      </c>
      <c r="O70" s="1091" t="s">
        <v>1055</v>
      </c>
      <c r="P70" s="1091" t="s">
        <v>1055</v>
      </c>
      <c r="Q70" s="1113" t="s">
        <v>1055</v>
      </c>
      <c r="R70" s="1091" t="s">
        <v>1055</v>
      </c>
      <c r="S70" s="1091" t="s">
        <v>1055</v>
      </c>
      <c r="T70" s="1091" t="s">
        <v>1055</v>
      </c>
      <c r="U70" s="1113" t="s">
        <v>1055</v>
      </c>
      <c r="V70" s="1091">
        <v>11</v>
      </c>
    </row>
    <row r="71" spans="1:22" ht="15" customHeight="1" x14ac:dyDescent="0.35">
      <c r="A71" s="737" t="s">
        <v>297</v>
      </c>
      <c r="B71" s="2107" t="s">
        <v>1055</v>
      </c>
      <c r="C71" s="1091" t="s">
        <v>1055</v>
      </c>
      <c r="D71" s="1091" t="s">
        <v>1055</v>
      </c>
      <c r="E71" s="1113" t="s">
        <v>1055</v>
      </c>
      <c r="F71" s="1091" t="s">
        <v>1055</v>
      </c>
      <c r="G71" s="1091" t="s">
        <v>1055</v>
      </c>
      <c r="H71" s="1091" t="s">
        <v>1055</v>
      </c>
      <c r="I71" s="1113" t="s">
        <v>1055</v>
      </c>
      <c r="J71" s="1091" t="s">
        <v>1055</v>
      </c>
      <c r="K71" s="1091" t="s">
        <v>1055</v>
      </c>
      <c r="L71" s="1091" t="s">
        <v>1055</v>
      </c>
      <c r="M71" s="1113" t="s">
        <v>1055</v>
      </c>
      <c r="N71" s="1091">
        <v>103</v>
      </c>
      <c r="O71" s="1091">
        <v>39</v>
      </c>
      <c r="P71" s="1091" t="s">
        <v>1055</v>
      </c>
      <c r="Q71" s="1113">
        <v>142</v>
      </c>
      <c r="R71" s="1091" t="s">
        <v>1055</v>
      </c>
      <c r="S71" s="1091" t="s">
        <v>1055</v>
      </c>
      <c r="T71" s="1091" t="s">
        <v>1055</v>
      </c>
      <c r="U71" s="1113" t="s">
        <v>1055</v>
      </c>
      <c r="V71" s="1091" t="s">
        <v>1055</v>
      </c>
    </row>
    <row r="72" spans="1:22" ht="15" customHeight="1" x14ac:dyDescent="0.2">
      <c r="A72" s="737" t="s">
        <v>174</v>
      </c>
      <c r="B72" s="2107">
        <v>34</v>
      </c>
      <c r="C72" s="1091">
        <v>20</v>
      </c>
      <c r="D72" s="1091">
        <v>8</v>
      </c>
      <c r="E72" s="1113">
        <v>62</v>
      </c>
      <c r="F72" s="1091">
        <v>19</v>
      </c>
      <c r="G72" s="1091" t="s">
        <v>1055</v>
      </c>
      <c r="H72" s="1091">
        <v>3</v>
      </c>
      <c r="I72" s="1113">
        <v>22</v>
      </c>
      <c r="J72" s="1091">
        <v>5</v>
      </c>
      <c r="K72" s="1091" t="s">
        <v>1055</v>
      </c>
      <c r="L72" s="1091" t="s">
        <v>1055</v>
      </c>
      <c r="M72" s="1113">
        <v>5</v>
      </c>
      <c r="N72" s="1091" t="s">
        <v>1055</v>
      </c>
      <c r="O72" s="1091" t="s">
        <v>1055</v>
      </c>
      <c r="P72" s="1091" t="s">
        <v>1055</v>
      </c>
      <c r="Q72" s="1113" t="s">
        <v>1055</v>
      </c>
      <c r="R72" s="1091" t="s">
        <v>1055</v>
      </c>
      <c r="S72" s="1091" t="s">
        <v>1055</v>
      </c>
      <c r="T72" s="1091" t="s">
        <v>1055</v>
      </c>
      <c r="U72" s="1113" t="s">
        <v>1055</v>
      </c>
      <c r="V72" s="1091">
        <v>2</v>
      </c>
    </row>
    <row r="73" spans="1:22" ht="15" customHeight="1" x14ac:dyDescent="0.2">
      <c r="A73" s="737" t="s">
        <v>94</v>
      </c>
      <c r="B73" s="2107">
        <v>107</v>
      </c>
      <c r="C73" s="1091">
        <v>45</v>
      </c>
      <c r="D73" s="1091">
        <v>63</v>
      </c>
      <c r="E73" s="1113">
        <v>215</v>
      </c>
      <c r="F73" s="1091">
        <v>53</v>
      </c>
      <c r="G73" s="1091">
        <v>22</v>
      </c>
      <c r="H73" s="1091">
        <v>27</v>
      </c>
      <c r="I73" s="1113">
        <v>102</v>
      </c>
      <c r="J73" s="1091">
        <v>1</v>
      </c>
      <c r="K73" s="1091" t="s">
        <v>1055</v>
      </c>
      <c r="L73" s="1091" t="s">
        <v>1055</v>
      </c>
      <c r="M73" s="1113">
        <v>1</v>
      </c>
      <c r="N73" s="1091" t="s">
        <v>1055</v>
      </c>
      <c r="O73" s="1091" t="s">
        <v>1055</v>
      </c>
      <c r="P73" s="1091" t="s">
        <v>1055</v>
      </c>
      <c r="Q73" s="1113" t="s">
        <v>1055</v>
      </c>
      <c r="R73" s="1091">
        <v>6</v>
      </c>
      <c r="S73" s="1091">
        <v>2</v>
      </c>
      <c r="T73" s="1091" t="s">
        <v>1055</v>
      </c>
      <c r="U73" s="1113">
        <v>8</v>
      </c>
      <c r="V73" s="1091">
        <v>5</v>
      </c>
    </row>
    <row r="74" spans="1:22" ht="15" customHeight="1" x14ac:dyDescent="0.2">
      <c r="A74" s="737" t="s">
        <v>170</v>
      </c>
      <c r="B74" s="2107">
        <v>138</v>
      </c>
      <c r="C74" s="1091">
        <v>53</v>
      </c>
      <c r="D74" s="1091">
        <v>40</v>
      </c>
      <c r="E74" s="1113">
        <v>231</v>
      </c>
      <c r="F74" s="1091">
        <v>103</v>
      </c>
      <c r="G74" s="1091">
        <v>10</v>
      </c>
      <c r="H74" s="1091">
        <v>39</v>
      </c>
      <c r="I74" s="1113">
        <v>152</v>
      </c>
      <c r="J74" s="1091">
        <v>1</v>
      </c>
      <c r="K74" s="1091" t="s">
        <v>1055</v>
      </c>
      <c r="L74" s="1091">
        <v>1</v>
      </c>
      <c r="M74" s="1113">
        <v>2</v>
      </c>
      <c r="N74" s="1091" t="s">
        <v>1055</v>
      </c>
      <c r="O74" s="1091" t="s">
        <v>1055</v>
      </c>
      <c r="P74" s="1091" t="s">
        <v>1055</v>
      </c>
      <c r="Q74" s="1113" t="s">
        <v>1055</v>
      </c>
      <c r="R74" s="1091" t="s">
        <v>1055</v>
      </c>
      <c r="S74" s="1091" t="s">
        <v>1055</v>
      </c>
      <c r="T74" s="1091" t="s">
        <v>1055</v>
      </c>
      <c r="U74" s="1113" t="s">
        <v>1055</v>
      </c>
      <c r="V74" s="1091">
        <v>26</v>
      </c>
    </row>
    <row r="75" spans="1:22" ht="15" customHeight="1" x14ac:dyDescent="0.2">
      <c r="A75" s="737" t="s">
        <v>175</v>
      </c>
      <c r="B75" s="2107">
        <v>39</v>
      </c>
      <c r="C75" s="1091">
        <v>8</v>
      </c>
      <c r="D75" s="1091">
        <v>10</v>
      </c>
      <c r="E75" s="1113">
        <v>57</v>
      </c>
      <c r="F75" s="1091">
        <v>43</v>
      </c>
      <c r="G75" s="1091">
        <v>1</v>
      </c>
      <c r="H75" s="1091">
        <v>8</v>
      </c>
      <c r="I75" s="1113">
        <v>52</v>
      </c>
      <c r="J75" s="1091" t="s">
        <v>1055</v>
      </c>
      <c r="K75" s="1091" t="s">
        <v>1055</v>
      </c>
      <c r="L75" s="1091" t="s">
        <v>1055</v>
      </c>
      <c r="M75" s="1113" t="s">
        <v>1055</v>
      </c>
      <c r="N75" s="1091" t="s">
        <v>1055</v>
      </c>
      <c r="O75" s="1091" t="s">
        <v>1055</v>
      </c>
      <c r="P75" s="1091" t="s">
        <v>1055</v>
      </c>
      <c r="Q75" s="1113" t="s">
        <v>1055</v>
      </c>
      <c r="R75" s="1091" t="s">
        <v>1055</v>
      </c>
      <c r="S75" s="1091" t="s">
        <v>1055</v>
      </c>
      <c r="T75" s="1091" t="s">
        <v>1055</v>
      </c>
      <c r="U75" s="1113" t="s">
        <v>1055</v>
      </c>
      <c r="V75" s="1091">
        <v>9</v>
      </c>
    </row>
    <row r="76" spans="1:22" ht="15" customHeight="1" x14ac:dyDescent="0.2">
      <c r="A76" s="737" t="s">
        <v>172</v>
      </c>
      <c r="B76" s="2107">
        <v>33</v>
      </c>
      <c r="C76" s="1091">
        <v>16</v>
      </c>
      <c r="D76" s="1091">
        <v>12</v>
      </c>
      <c r="E76" s="1113">
        <v>61</v>
      </c>
      <c r="F76" s="1091">
        <v>29</v>
      </c>
      <c r="G76" s="1091">
        <v>1</v>
      </c>
      <c r="H76" s="1091">
        <v>4</v>
      </c>
      <c r="I76" s="1113">
        <v>34</v>
      </c>
      <c r="J76" s="1091">
        <v>2</v>
      </c>
      <c r="K76" s="1091" t="s">
        <v>1055</v>
      </c>
      <c r="L76" s="1091" t="s">
        <v>1055</v>
      </c>
      <c r="M76" s="1113">
        <v>2</v>
      </c>
      <c r="N76" s="1091" t="s">
        <v>1055</v>
      </c>
      <c r="O76" s="1091" t="s">
        <v>1055</v>
      </c>
      <c r="P76" s="1091" t="s">
        <v>1055</v>
      </c>
      <c r="Q76" s="1113" t="s">
        <v>1055</v>
      </c>
      <c r="R76" s="1091">
        <v>1</v>
      </c>
      <c r="S76" s="1091" t="s">
        <v>1055</v>
      </c>
      <c r="T76" s="1091" t="s">
        <v>1055</v>
      </c>
      <c r="U76" s="1113">
        <v>1</v>
      </c>
      <c r="V76" s="1091">
        <v>4</v>
      </c>
    </row>
    <row r="77" spans="1:22" ht="15" customHeight="1" x14ac:dyDescent="0.2">
      <c r="A77" s="737" t="s">
        <v>180</v>
      </c>
      <c r="B77" s="2107">
        <v>30</v>
      </c>
      <c r="C77" s="1091">
        <v>4</v>
      </c>
      <c r="D77" s="1091">
        <v>4</v>
      </c>
      <c r="E77" s="1113">
        <v>38</v>
      </c>
      <c r="F77" s="1091">
        <v>14</v>
      </c>
      <c r="G77" s="1091" t="s">
        <v>1055</v>
      </c>
      <c r="H77" s="1091">
        <v>2</v>
      </c>
      <c r="I77" s="1113">
        <v>16</v>
      </c>
      <c r="J77" s="1091" t="s">
        <v>1055</v>
      </c>
      <c r="K77" s="1091" t="s">
        <v>1055</v>
      </c>
      <c r="L77" s="1091" t="s">
        <v>1055</v>
      </c>
      <c r="M77" s="1113" t="s">
        <v>1055</v>
      </c>
      <c r="N77" s="1091" t="s">
        <v>1055</v>
      </c>
      <c r="O77" s="1091" t="s">
        <v>1055</v>
      </c>
      <c r="P77" s="1091" t="s">
        <v>1055</v>
      </c>
      <c r="Q77" s="1113" t="s">
        <v>1055</v>
      </c>
      <c r="R77" s="1091">
        <v>1</v>
      </c>
      <c r="S77" s="1091" t="s">
        <v>1055</v>
      </c>
      <c r="T77" s="1091" t="s">
        <v>1055</v>
      </c>
      <c r="U77" s="1113">
        <v>1</v>
      </c>
      <c r="V77" s="1091">
        <v>1</v>
      </c>
    </row>
    <row r="78" spans="1:22" ht="15" customHeight="1" x14ac:dyDescent="0.2">
      <c r="A78" s="737" t="s">
        <v>178</v>
      </c>
      <c r="B78" s="2107">
        <v>113</v>
      </c>
      <c r="C78" s="1091">
        <v>75</v>
      </c>
      <c r="D78" s="1091">
        <v>47</v>
      </c>
      <c r="E78" s="1113">
        <v>235</v>
      </c>
      <c r="F78" s="1091">
        <v>76</v>
      </c>
      <c r="G78" s="1091">
        <v>23</v>
      </c>
      <c r="H78" s="1091">
        <v>35</v>
      </c>
      <c r="I78" s="1113">
        <v>134</v>
      </c>
      <c r="J78" s="1091">
        <v>1</v>
      </c>
      <c r="K78" s="1091" t="s">
        <v>1055</v>
      </c>
      <c r="L78" s="1091" t="s">
        <v>1055</v>
      </c>
      <c r="M78" s="1113">
        <v>1</v>
      </c>
      <c r="N78" s="1091">
        <v>1</v>
      </c>
      <c r="O78" s="1091" t="s">
        <v>1055</v>
      </c>
      <c r="P78" s="1091" t="s">
        <v>1055</v>
      </c>
      <c r="Q78" s="1113">
        <v>1</v>
      </c>
      <c r="R78" s="1091" t="s">
        <v>1055</v>
      </c>
      <c r="S78" s="1091" t="s">
        <v>1055</v>
      </c>
      <c r="T78" s="1091" t="s">
        <v>1055</v>
      </c>
      <c r="U78" s="1113" t="s">
        <v>1055</v>
      </c>
      <c r="V78" s="1091">
        <v>17</v>
      </c>
    </row>
    <row r="79" spans="1:22" ht="15" customHeight="1" x14ac:dyDescent="0.35">
      <c r="A79" s="737" t="s">
        <v>680</v>
      </c>
      <c r="B79" s="2107" t="s">
        <v>1055</v>
      </c>
      <c r="C79" s="1091" t="s">
        <v>1055</v>
      </c>
      <c r="D79" s="1091" t="s">
        <v>1055</v>
      </c>
      <c r="E79" s="1113" t="s">
        <v>1055</v>
      </c>
      <c r="F79" s="1091" t="s">
        <v>1055</v>
      </c>
      <c r="G79" s="1091" t="s">
        <v>1055</v>
      </c>
      <c r="H79" s="1091" t="s">
        <v>1055</v>
      </c>
      <c r="I79" s="1113" t="s">
        <v>1055</v>
      </c>
      <c r="J79" s="1091" t="s">
        <v>1055</v>
      </c>
      <c r="K79" s="1091" t="s">
        <v>1055</v>
      </c>
      <c r="L79" s="1091" t="s">
        <v>1055</v>
      </c>
      <c r="M79" s="1113" t="s">
        <v>1055</v>
      </c>
      <c r="N79" s="1091">
        <v>13</v>
      </c>
      <c r="O79" s="1091">
        <v>18</v>
      </c>
      <c r="P79" s="1091" t="s">
        <v>1055</v>
      </c>
      <c r="Q79" s="1113">
        <v>31</v>
      </c>
      <c r="R79" s="1091" t="s">
        <v>1055</v>
      </c>
      <c r="S79" s="1091" t="s">
        <v>1055</v>
      </c>
      <c r="T79" s="1091" t="s">
        <v>1055</v>
      </c>
      <c r="U79" s="1113" t="s">
        <v>1055</v>
      </c>
      <c r="V79" s="1091" t="s">
        <v>1055</v>
      </c>
    </row>
    <row r="80" spans="1:22" ht="15" customHeight="1" x14ac:dyDescent="0.2">
      <c r="A80" s="737" t="s">
        <v>179</v>
      </c>
      <c r="B80" s="2107">
        <v>46</v>
      </c>
      <c r="C80" s="1091">
        <v>34</v>
      </c>
      <c r="D80" s="1091">
        <v>17</v>
      </c>
      <c r="E80" s="1113">
        <v>97</v>
      </c>
      <c r="F80" s="1091">
        <v>24</v>
      </c>
      <c r="G80" s="1091">
        <v>4</v>
      </c>
      <c r="H80" s="1091">
        <v>7</v>
      </c>
      <c r="I80" s="1113">
        <v>35</v>
      </c>
      <c r="J80" s="1091">
        <v>2</v>
      </c>
      <c r="K80" s="1091" t="s">
        <v>1055</v>
      </c>
      <c r="L80" s="1091">
        <v>1</v>
      </c>
      <c r="M80" s="1113">
        <v>3</v>
      </c>
      <c r="N80" s="1091" t="s">
        <v>1055</v>
      </c>
      <c r="O80" s="1091" t="s">
        <v>1055</v>
      </c>
      <c r="P80" s="1091" t="s">
        <v>1055</v>
      </c>
      <c r="Q80" s="1113" t="s">
        <v>1055</v>
      </c>
      <c r="R80" s="1091" t="s">
        <v>1055</v>
      </c>
      <c r="S80" s="1091" t="s">
        <v>1055</v>
      </c>
      <c r="T80" s="1091" t="s">
        <v>1055</v>
      </c>
      <c r="U80" s="1113" t="s">
        <v>1055</v>
      </c>
      <c r="V80" s="1091">
        <v>2</v>
      </c>
    </row>
    <row r="81" spans="1:22" ht="15" customHeight="1" x14ac:dyDescent="0.2">
      <c r="A81" s="737" t="s">
        <v>227</v>
      </c>
      <c r="B81" s="2107">
        <v>14</v>
      </c>
      <c r="C81" s="1091">
        <v>10</v>
      </c>
      <c r="D81" s="1091">
        <v>9</v>
      </c>
      <c r="E81" s="1113">
        <v>33</v>
      </c>
      <c r="F81" s="1091">
        <v>19</v>
      </c>
      <c r="G81" s="1091">
        <v>12</v>
      </c>
      <c r="H81" s="1091">
        <v>9</v>
      </c>
      <c r="I81" s="1113">
        <v>40</v>
      </c>
      <c r="J81" s="1091" t="s">
        <v>1055</v>
      </c>
      <c r="K81" s="1091" t="s">
        <v>1055</v>
      </c>
      <c r="L81" s="1091">
        <v>1</v>
      </c>
      <c r="M81" s="1113">
        <v>1</v>
      </c>
      <c r="N81" s="1091" t="s">
        <v>1055</v>
      </c>
      <c r="O81" s="1091" t="s">
        <v>1055</v>
      </c>
      <c r="P81" s="1091" t="s">
        <v>1055</v>
      </c>
      <c r="Q81" s="1113" t="s">
        <v>1055</v>
      </c>
      <c r="R81" s="1091" t="s">
        <v>1055</v>
      </c>
      <c r="S81" s="1091">
        <v>1</v>
      </c>
      <c r="T81" s="1091" t="s">
        <v>1055</v>
      </c>
      <c r="U81" s="1113">
        <v>1</v>
      </c>
      <c r="V81" s="1091">
        <v>1</v>
      </c>
    </row>
    <row r="82" spans="1:22" ht="15" customHeight="1" thickBot="1" x14ac:dyDescent="0.25">
      <c r="A82" s="1131" t="s">
        <v>242</v>
      </c>
      <c r="B82" s="2109">
        <v>29</v>
      </c>
      <c r="C82" s="1133">
        <v>1</v>
      </c>
      <c r="D82" s="1133">
        <v>8</v>
      </c>
      <c r="E82" s="1883">
        <v>38</v>
      </c>
      <c r="F82" s="1133">
        <v>18</v>
      </c>
      <c r="G82" s="1133">
        <v>2</v>
      </c>
      <c r="H82" s="1133">
        <v>4</v>
      </c>
      <c r="I82" s="1883">
        <v>24</v>
      </c>
      <c r="J82" s="1133" t="s">
        <v>1055</v>
      </c>
      <c r="K82" s="1133" t="s">
        <v>1055</v>
      </c>
      <c r="L82" s="1133" t="s">
        <v>1055</v>
      </c>
      <c r="M82" s="1883" t="s">
        <v>1055</v>
      </c>
      <c r="N82" s="1133" t="s">
        <v>1055</v>
      </c>
      <c r="O82" s="1133" t="s">
        <v>1055</v>
      </c>
      <c r="P82" s="1133" t="s">
        <v>1055</v>
      </c>
      <c r="Q82" s="1883" t="s">
        <v>1055</v>
      </c>
      <c r="R82" s="1133" t="s">
        <v>1055</v>
      </c>
      <c r="S82" s="1133" t="s">
        <v>1055</v>
      </c>
      <c r="T82" s="1133" t="s">
        <v>1055</v>
      </c>
      <c r="U82" s="1883" t="s">
        <v>1055</v>
      </c>
      <c r="V82" s="1133">
        <v>4</v>
      </c>
    </row>
    <row r="83" spans="1:22" ht="15" customHeight="1" thickBot="1" x14ac:dyDescent="0.25">
      <c r="A83" s="1101" t="s">
        <v>145</v>
      </c>
      <c r="B83" s="2112">
        <v>931</v>
      </c>
      <c r="C83" s="1136">
        <v>385</v>
      </c>
      <c r="D83" s="1136">
        <v>358</v>
      </c>
      <c r="E83" s="1136">
        <v>1674</v>
      </c>
      <c r="F83" s="1136">
        <v>607</v>
      </c>
      <c r="G83" s="1136">
        <v>138</v>
      </c>
      <c r="H83" s="1136">
        <v>249</v>
      </c>
      <c r="I83" s="1136">
        <v>994</v>
      </c>
      <c r="J83" s="1136">
        <v>23</v>
      </c>
      <c r="K83" s="1136">
        <v>2</v>
      </c>
      <c r="L83" s="1136">
        <v>5</v>
      </c>
      <c r="M83" s="1136">
        <v>30</v>
      </c>
      <c r="N83" s="1136">
        <v>175</v>
      </c>
      <c r="O83" s="1136">
        <v>74</v>
      </c>
      <c r="P83" s="1136" t="s">
        <v>1055</v>
      </c>
      <c r="Q83" s="1136">
        <v>249</v>
      </c>
      <c r="R83" s="1136">
        <v>40</v>
      </c>
      <c r="S83" s="1136">
        <v>12</v>
      </c>
      <c r="T83" s="1136" t="s">
        <v>1055</v>
      </c>
      <c r="U83" s="1136">
        <v>52</v>
      </c>
      <c r="V83" s="1136">
        <v>132</v>
      </c>
    </row>
    <row r="84" spans="1:22" ht="15" customHeight="1" x14ac:dyDescent="0.2">
      <c r="A84" s="2127" t="s">
        <v>112</v>
      </c>
      <c r="B84" s="2113" t="s">
        <v>1055</v>
      </c>
      <c r="C84" s="2103" t="s">
        <v>1055</v>
      </c>
      <c r="D84" s="2103" t="s">
        <v>1055</v>
      </c>
      <c r="E84" s="2103" t="s">
        <v>1055</v>
      </c>
      <c r="F84" s="2103" t="s">
        <v>1055</v>
      </c>
      <c r="G84" s="2103" t="s">
        <v>1055</v>
      </c>
      <c r="H84" s="2103" t="s">
        <v>1055</v>
      </c>
      <c r="I84" s="2103" t="s">
        <v>1055</v>
      </c>
      <c r="J84" s="2103" t="s">
        <v>1055</v>
      </c>
      <c r="K84" s="2103" t="s">
        <v>1055</v>
      </c>
      <c r="L84" s="2103" t="s">
        <v>1055</v>
      </c>
      <c r="M84" s="2103" t="s">
        <v>1055</v>
      </c>
      <c r="N84" s="2103" t="s">
        <v>1055</v>
      </c>
      <c r="O84" s="2103" t="s">
        <v>1055</v>
      </c>
      <c r="P84" s="2103" t="s">
        <v>1055</v>
      </c>
      <c r="Q84" s="2103" t="s">
        <v>1055</v>
      </c>
      <c r="R84" s="2103" t="s">
        <v>1055</v>
      </c>
      <c r="S84" s="2103" t="s">
        <v>1055</v>
      </c>
      <c r="T84" s="2103" t="s">
        <v>1055</v>
      </c>
      <c r="U84" s="2103" t="s">
        <v>1055</v>
      </c>
      <c r="V84" s="2103" t="s">
        <v>1055</v>
      </c>
    </row>
    <row r="85" spans="1:22" ht="15" customHeight="1" x14ac:dyDescent="0.2">
      <c r="A85" s="1142" t="s">
        <v>236</v>
      </c>
      <c r="B85" s="2107">
        <v>3</v>
      </c>
      <c r="C85" s="1091">
        <v>3</v>
      </c>
      <c r="D85" s="1091">
        <v>1</v>
      </c>
      <c r="E85" s="1113">
        <v>7</v>
      </c>
      <c r="F85" s="1091">
        <v>12</v>
      </c>
      <c r="G85" s="1091">
        <v>2</v>
      </c>
      <c r="H85" s="1091">
        <v>1</v>
      </c>
      <c r="I85" s="1113">
        <v>15</v>
      </c>
      <c r="J85" s="1091">
        <v>1</v>
      </c>
      <c r="K85" s="1091" t="s">
        <v>1055</v>
      </c>
      <c r="L85" s="1091" t="s">
        <v>1055</v>
      </c>
      <c r="M85" s="1113">
        <v>1</v>
      </c>
      <c r="N85" s="1091" t="s">
        <v>1055</v>
      </c>
      <c r="O85" s="1091" t="s">
        <v>1055</v>
      </c>
      <c r="P85" s="1091" t="s">
        <v>1055</v>
      </c>
      <c r="Q85" s="1113" t="s">
        <v>1055</v>
      </c>
      <c r="R85" s="1091" t="s">
        <v>1055</v>
      </c>
      <c r="S85" s="1091" t="s">
        <v>1055</v>
      </c>
      <c r="T85" s="1091" t="s">
        <v>1055</v>
      </c>
      <c r="U85" s="1127" t="s">
        <v>1055</v>
      </c>
      <c r="V85" s="1091" t="s">
        <v>1055</v>
      </c>
    </row>
    <row r="86" spans="1:22" ht="15" customHeight="1" x14ac:dyDescent="0.2">
      <c r="A86" s="1142" t="s">
        <v>234</v>
      </c>
      <c r="B86" s="2107">
        <v>12</v>
      </c>
      <c r="C86" s="1091">
        <v>2</v>
      </c>
      <c r="D86" s="1091">
        <v>4</v>
      </c>
      <c r="E86" s="1113">
        <v>18</v>
      </c>
      <c r="F86" s="1091">
        <v>13</v>
      </c>
      <c r="G86" s="1091">
        <v>1</v>
      </c>
      <c r="H86" s="1091">
        <v>5</v>
      </c>
      <c r="I86" s="1113">
        <v>19</v>
      </c>
      <c r="J86" s="1091" t="s">
        <v>1055</v>
      </c>
      <c r="K86" s="1091" t="s">
        <v>1055</v>
      </c>
      <c r="L86" s="1091" t="s">
        <v>1055</v>
      </c>
      <c r="M86" s="1113" t="s">
        <v>1055</v>
      </c>
      <c r="N86" s="1091" t="s">
        <v>1055</v>
      </c>
      <c r="O86" s="1091" t="s">
        <v>1055</v>
      </c>
      <c r="P86" s="1091" t="s">
        <v>1055</v>
      </c>
      <c r="Q86" s="1113" t="s">
        <v>1055</v>
      </c>
      <c r="R86" s="1091" t="s">
        <v>1055</v>
      </c>
      <c r="S86" s="1091" t="s">
        <v>1055</v>
      </c>
      <c r="T86" s="1091" t="s">
        <v>1055</v>
      </c>
      <c r="U86" s="1113" t="s">
        <v>1055</v>
      </c>
      <c r="V86" s="1091" t="s">
        <v>1055</v>
      </c>
    </row>
    <row r="87" spans="1:22" ht="15" customHeight="1" x14ac:dyDescent="0.2">
      <c r="A87" s="1090" t="s">
        <v>420</v>
      </c>
      <c r="B87" s="2107">
        <v>8</v>
      </c>
      <c r="C87" s="1091">
        <v>4</v>
      </c>
      <c r="D87" s="1091">
        <v>5</v>
      </c>
      <c r="E87" s="1113">
        <v>17</v>
      </c>
      <c r="F87" s="1091">
        <v>10</v>
      </c>
      <c r="G87" s="1091">
        <v>3</v>
      </c>
      <c r="H87" s="1091">
        <v>3</v>
      </c>
      <c r="I87" s="1113">
        <v>16</v>
      </c>
      <c r="J87" s="1091" t="s">
        <v>1055</v>
      </c>
      <c r="K87" s="1091" t="s">
        <v>1055</v>
      </c>
      <c r="L87" s="1091" t="s">
        <v>1055</v>
      </c>
      <c r="M87" s="1113" t="s">
        <v>1055</v>
      </c>
      <c r="N87" s="1091" t="s">
        <v>1055</v>
      </c>
      <c r="O87" s="1091" t="s">
        <v>1055</v>
      </c>
      <c r="P87" s="1091" t="s">
        <v>1055</v>
      </c>
      <c r="Q87" s="1113" t="s">
        <v>1055</v>
      </c>
      <c r="R87" s="1091">
        <v>1</v>
      </c>
      <c r="S87" s="1091">
        <v>2</v>
      </c>
      <c r="T87" s="1091" t="s">
        <v>1055</v>
      </c>
      <c r="U87" s="1113">
        <v>3</v>
      </c>
      <c r="V87" s="1091" t="s">
        <v>1055</v>
      </c>
    </row>
    <row r="88" spans="1:22" ht="15" customHeight="1" x14ac:dyDescent="0.2">
      <c r="A88" s="1142" t="s">
        <v>235</v>
      </c>
      <c r="B88" s="2107">
        <v>23</v>
      </c>
      <c r="C88" s="1091">
        <v>7</v>
      </c>
      <c r="D88" s="1091">
        <v>6</v>
      </c>
      <c r="E88" s="1113">
        <v>36</v>
      </c>
      <c r="F88" s="1091">
        <v>34</v>
      </c>
      <c r="G88" s="1091">
        <v>3</v>
      </c>
      <c r="H88" s="1091">
        <v>4</v>
      </c>
      <c r="I88" s="1113">
        <v>41</v>
      </c>
      <c r="J88" s="1091">
        <v>3</v>
      </c>
      <c r="K88" s="1091" t="s">
        <v>1055</v>
      </c>
      <c r="L88" s="1091" t="s">
        <v>1055</v>
      </c>
      <c r="M88" s="1113">
        <v>3</v>
      </c>
      <c r="N88" s="1091" t="s">
        <v>1055</v>
      </c>
      <c r="O88" s="1091" t="s">
        <v>1055</v>
      </c>
      <c r="P88" s="1091" t="s">
        <v>1055</v>
      </c>
      <c r="Q88" s="1113" t="s">
        <v>1055</v>
      </c>
      <c r="R88" s="1091">
        <v>6</v>
      </c>
      <c r="S88" s="1091">
        <v>6</v>
      </c>
      <c r="T88" s="1091" t="s">
        <v>1055</v>
      </c>
      <c r="U88" s="1113">
        <v>12</v>
      </c>
      <c r="V88" s="1091">
        <v>1</v>
      </c>
    </row>
    <row r="89" spans="1:22" ht="15" customHeight="1" x14ac:dyDescent="0.2">
      <c r="A89" s="1090" t="s">
        <v>465</v>
      </c>
      <c r="B89" s="2107">
        <v>2</v>
      </c>
      <c r="C89" s="1091" t="s">
        <v>1055</v>
      </c>
      <c r="D89" s="1091" t="s">
        <v>1055</v>
      </c>
      <c r="E89" s="1113">
        <v>2</v>
      </c>
      <c r="F89" s="1091" t="s">
        <v>1055</v>
      </c>
      <c r="G89" s="1091" t="s">
        <v>1055</v>
      </c>
      <c r="H89" s="1091" t="s">
        <v>1055</v>
      </c>
      <c r="I89" s="1113" t="s">
        <v>1055</v>
      </c>
      <c r="J89" s="1091" t="s">
        <v>1055</v>
      </c>
      <c r="K89" s="1091" t="s">
        <v>1055</v>
      </c>
      <c r="L89" s="1091" t="s">
        <v>1055</v>
      </c>
      <c r="M89" s="1113" t="s">
        <v>1055</v>
      </c>
      <c r="N89" s="1091" t="s">
        <v>1055</v>
      </c>
      <c r="O89" s="1091" t="s">
        <v>1055</v>
      </c>
      <c r="P89" s="1091" t="s">
        <v>1055</v>
      </c>
      <c r="Q89" s="1113" t="s">
        <v>1055</v>
      </c>
      <c r="R89" s="1091" t="s">
        <v>1055</v>
      </c>
      <c r="S89" s="1091" t="s">
        <v>1055</v>
      </c>
      <c r="T89" s="1091" t="s">
        <v>1055</v>
      </c>
      <c r="U89" s="1113" t="s">
        <v>1055</v>
      </c>
      <c r="V89" s="1091" t="s">
        <v>1055</v>
      </c>
    </row>
    <row r="90" spans="1:22" ht="15" customHeight="1" x14ac:dyDescent="0.2">
      <c r="A90" s="1090" t="s">
        <v>473</v>
      </c>
      <c r="B90" s="2107">
        <v>10</v>
      </c>
      <c r="C90" s="1091">
        <v>3</v>
      </c>
      <c r="D90" s="1091">
        <v>6</v>
      </c>
      <c r="E90" s="1113">
        <v>19</v>
      </c>
      <c r="F90" s="1091" t="s">
        <v>1055</v>
      </c>
      <c r="G90" s="1091" t="s">
        <v>1055</v>
      </c>
      <c r="H90" s="1091" t="s">
        <v>1055</v>
      </c>
      <c r="I90" s="1113" t="s">
        <v>1055</v>
      </c>
      <c r="J90" s="1091" t="s">
        <v>1055</v>
      </c>
      <c r="K90" s="1091" t="s">
        <v>1055</v>
      </c>
      <c r="L90" s="1091" t="s">
        <v>1055</v>
      </c>
      <c r="M90" s="1113" t="s">
        <v>1055</v>
      </c>
      <c r="N90" s="1091" t="s">
        <v>1055</v>
      </c>
      <c r="O90" s="1091" t="s">
        <v>1055</v>
      </c>
      <c r="P90" s="1091" t="s">
        <v>1055</v>
      </c>
      <c r="Q90" s="1113" t="s">
        <v>1055</v>
      </c>
      <c r="R90" s="1091" t="s">
        <v>1055</v>
      </c>
      <c r="S90" s="1091" t="s">
        <v>1055</v>
      </c>
      <c r="T90" s="1091" t="s">
        <v>1055</v>
      </c>
      <c r="U90" s="1113" t="s">
        <v>1055</v>
      </c>
      <c r="V90" s="1091" t="s">
        <v>1055</v>
      </c>
    </row>
    <row r="91" spans="1:22" ht="15" customHeight="1" x14ac:dyDescent="0.2">
      <c r="A91" s="1090" t="s">
        <v>647</v>
      </c>
      <c r="B91" s="2107">
        <v>1</v>
      </c>
      <c r="C91" s="1091" t="s">
        <v>1055</v>
      </c>
      <c r="D91" s="1091" t="s">
        <v>1055</v>
      </c>
      <c r="E91" s="1113">
        <v>1</v>
      </c>
      <c r="F91" s="1091" t="s">
        <v>1055</v>
      </c>
      <c r="G91" s="1091" t="s">
        <v>1055</v>
      </c>
      <c r="H91" s="1091" t="s">
        <v>1055</v>
      </c>
      <c r="I91" s="1113" t="s">
        <v>1055</v>
      </c>
      <c r="J91" s="1091" t="s">
        <v>1055</v>
      </c>
      <c r="K91" s="1091" t="s">
        <v>1055</v>
      </c>
      <c r="L91" s="1091" t="s">
        <v>1055</v>
      </c>
      <c r="M91" s="1113" t="s">
        <v>1055</v>
      </c>
      <c r="N91" s="1091" t="s">
        <v>1055</v>
      </c>
      <c r="O91" s="1091" t="s">
        <v>1055</v>
      </c>
      <c r="P91" s="1091" t="s">
        <v>1055</v>
      </c>
      <c r="Q91" s="1113" t="s">
        <v>1055</v>
      </c>
      <c r="R91" s="1091" t="s">
        <v>1055</v>
      </c>
      <c r="S91" s="1091" t="s">
        <v>1055</v>
      </c>
      <c r="T91" s="1091" t="s">
        <v>1055</v>
      </c>
      <c r="U91" s="1113" t="s">
        <v>1055</v>
      </c>
      <c r="V91" s="1091" t="s">
        <v>1055</v>
      </c>
    </row>
    <row r="92" spans="1:22" ht="15" customHeight="1" x14ac:dyDescent="0.2">
      <c r="A92" s="1142" t="s">
        <v>97</v>
      </c>
      <c r="B92" s="2107">
        <v>12</v>
      </c>
      <c r="C92" s="1091">
        <v>13</v>
      </c>
      <c r="D92" s="1091">
        <v>13</v>
      </c>
      <c r="E92" s="1113">
        <v>38</v>
      </c>
      <c r="F92" s="1091">
        <v>23</v>
      </c>
      <c r="G92" s="1091">
        <v>3</v>
      </c>
      <c r="H92" s="1091">
        <v>3</v>
      </c>
      <c r="I92" s="1113">
        <v>29</v>
      </c>
      <c r="J92" s="1091">
        <v>2</v>
      </c>
      <c r="K92" s="1091" t="s">
        <v>1055</v>
      </c>
      <c r="L92" s="1091" t="s">
        <v>1055</v>
      </c>
      <c r="M92" s="1113">
        <v>2</v>
      </c>
      <c r="N92" s="1091" t="s">
        <v>1055</v>
      </c>
      <c r="O92" s="1091" t="s">
        <v>1055</v>
      </c>
      <c r="P92" s="1091" t="s">
        <v>1055</v>
      </c>
      <c r="Q92" s="1113" t="s">
        <v>1055</v>
      </c>
      <c r="R92" s="1091">
        <v>2</v>
      </c>
      <c r="S92" s="1091">
        <v>1</v>
      </c>
      <c r="T92" s="1091" t="s">
        <v>1055</v>
      </c>
      <c r="U92" s="1113">
        <v>3</v>
      </c>
      <c r="V92" s="1091">
        <v>2</v>
      </c>
    </row>
    <row r="93" spans="1:22" ht="15" customHeight="1" x14ac:dyDescent="0.2">
      <c r="A93" s="1142" t="s">
        <v>771</v>
      </c>
      <c r="B93" s="2107">
        <v>15</v>
      </c>
      <c r="C93" s="1091">
        <v>11</v>
      </c>
      <c r="D93" s="1091" t="s">
        <v>1055</v>
      </c>
      <c r="E93" s="1113">
        <v>26</v>
      </c>
      <c r="F93" s="1091" t="s">
        <v>1055</v>
      </c>
      <c r="G93" s="1091" t="s">
        <v>1055</v>
      </c>
      <c r="H93" s="1091" t="s">
        <v>1055</v>
      </c>
      <c r="I93" s="1113" t="s">
        <v>1055</v>
      </c>
      <c r="J93" s="1091" t="s">
        <v>1055</v>
      </c>
      <c r="K93" s="1091" t="s">
        <v>1055</v>
      </c>
      <c r="L93" s="1091" t="s">
        <v>1055</v>
      </c>
      <c r="M93" s="1113" t="s">
        <v>1055</v>
      </c>
      <c r="N93" s="1091" t="s">
        <v>1055</v>
      </c>
      <c r="O93" s="1091" t="s">
        <v>1055</v>
      </c>
      <c r="P93" s="1091" t="s">
        <v>1055</v>
      </c>
      <c r="Q93" s="1113" t="s">
        <v>1055</v>
      </c>
      <c r="R93" s="1091" t="s">
        <v>1055</v>
      </c>
      <c r="S93" s="1091" t="s">
        <v>1055</v>
      </c>
      <c r="T93" s="1091" t="s">
        <v>1055</v>
      </c>
      <c r="U93" s="1113" t="s">
        <v>1055</v>
      </c>
      <c r="V93" s="1091" t="s">
        <v>1055</v>
      </c>
    </row>
    <row r="94" spans="1:22" ht="15" customHeight="1" x14ac:dyDescent="0.2">
      <c r="A94" s="1090" t="s">
        <v>469</v>
      </c>
      <c r="B94" s="2107">
        <v>16</v>
      </c>
      <c r="C94" s="1091">
        <v>4</v>
      </c>
      <c r="D94" s="1091">
        <v>2</v>
      </c>
      <c r="E94" s="1113">
        <v>22</v>
      </c>
      <c r="F94" s="1091">
        <v>43</v>
      </c>
      <c r="G94" s="1091">
        <v>6</v>
      </c>
      <c r="H94" s="1091">
        <v>3</v>
      </c>
      <c r="I94" s="1113">
        <v>52</v>
      </c>
      <c r="J94" s="1091">
        <v>1</v>
      </c>
      <c r="K94" s="1091">
        <v>2</v>
      </c>
      <c r="L94" s="1091" t="s">
        <v>1055</v>
      </c>
      <c r="M94" s="1113">
        <v>3</v>
      </c>
      <c r="N94" s="1091" t="s">
        <v>1055</v>
      </c>
      <c r="O94" s="1091" t="s">
        <v>1055</v>
      </c>
      <c r="P94" s="1091" t="s">
        <v>1055</v>
      </c>
      <c r="Q94" s="1113" t="s">
        <v>1055</v>
      </c>
      <c r="R94" s="1091" t="s">
        <v>1055</v>
      </c>
      <c r="S94" s="1091" t="s">
        <v>1055</v>
      </c>
      <c r="T94" s="1091" t="s">
        <v>1055</v>
      </c>
      <c r="U94" s="1113" t="s">
        <v>1055</v>
      </c>
      <c r="V94" s="1091">
        <v>3</v>
      </c>
    </row>
    <row r="95" spans="1:22" ht="15" customHeight="1" x14ac:dyDescent="0.2">
      <c r="A95" s="1090" t="s">
        <v>821</v>
      </c>
      <c r="B95" s="2107" t="s">
        <v>1055</v>
      </c>
      <c r="C95" s="1091" t="s">
        <v>1055</v>
      </c>
      <c r="D95" s="1091" t="s">
        <v>1055</v>
      </c>
      <c r="E95" s="1113" t="s">
        <v>1055</v>
      </c>
      <c r="F95" s="1091" t="s">
        <v>1055</v>
      </c>
      <c r="G95" s="1091" t="s">
        <v>1055</v>
      </c>
      <c r="H95" s="1091" t="s">
        <v>1055</v>
      </c>
      <c r="I95" s="1113" t="s">
        <v>1055</v>
      </c>
      <c r="J95" s="1091" t="s">
        <v>1055</v>
      </c>
      <c r="K95" s="1091" t="s">
        <v>1055</v>
      </c>
      <c r="L95" s="1091" t="s">
        <v>1055</v>
      </c>
      <c r="M95" s="1113" t="s">
        <v>1055</v>
      </c>
      <c r="N95" s="1091" t="s">
        <v>1055</v>
      </c>
      <c r="O95" s="1091" t="s">
        <v>1055</v>
      </c>
      <c r="P95" s="1091" t="s">
        <v>1055</v>
      </c>
      <c r="Q95" s="1113" t="s">
        <v>1055</v>
      </c>
      <c r="R95" s="1091">
        <v>2</v>
      </c>
      <c r="S95" s="1091">
        <v>2</v>
      </c>
      <c r="T95" s="1091" t="s">
        <v>1055</v>
      </c>
      <c r="U95" s="1113">
        <v>4</v>
      </c>
      <c r="V95" s="1091" t="s">
        <v>1055</v>
      </c>
    </row>
    <row r="96" spans="1:22" ht="15" customHeight="1" x14ac:dyDescent="0.2">
      <c r="A96" s="1142" t="s">
        <v>299</v>
      </c>
      <c r="B96" s="2107">
        <v>19</v>
      </c>
      <c r="C96" s="1091">
        <v>10</v>
      </c>
      <c r="D96" s="1091">
        <v>5</v>
      </c>
      <c r="E96" s="1113">
        <v>34</v>
      </c>
      <c r="F96" s="1091">
        <v>17</v>
      </c>
      <c r="G96" s="1091">
        <v>1</v>
      </c>
      <c r="H96" s="1091">
        <v>4</v>
      </c>
      <c r="I96" s="1113">
        <v>22</v>
      </c>
      <c r="J96" s="1091" t="s">
        <v>1055</v>
      </c>
      <c r="K96" s="1091" t="s">
        <v>1055</v>
      </c>
      <c r="L96" s="1091" t="s">
        <v>1055</v>
      </c>
      <c r="M96" s="1113" t="s">
        <v>1055</v>
      </c>
      <c r="N96" s="1091" t="s">
        <v>1055</v>
      </c>
      <c r="O96" s="1091" t="s">
        <v>1055</v>
      </c>
      <c r="P96" s="1091" t="s">
        <v>1055</v>
      </c>
      <c r="Q96" s="1113" t="s">
        <v>1055</v>
      </c>
      <c r="R96" s="1091" t="s">
        <v>1055</v>
      </c>
      <c r="S96" s="1091" t="s">
        <v>1055</v>
      </c>
      <c r="T96" s="1091" t="s">
        <v>1055</v>
      </c>
      <c r="U96" s="1113" t="s">
        <v>1055</v>
      </c>
      <c r="V96" s="1091" t="s">
        <v>1055</v>
      </c>
    </row>
    <row r="97" spans="1:22" ht="15" customHeight="1" x14ac:dyDescent="0.2">
      <c r="A97" s="1142" t="s">
        <v>123</v>
      </c>
      <c r="B97" s="2107">
        <v>12</v>
      </c>
      <c r="C97" s="1091">
        <v>6</v>
      </c>
      <c r="D97" s="1091">
        <v>6</v>
      </c>
      <c r="E97" s="1113">
        <v>24</v>
      </c>
      <c r="F97" s="1091">
        <v>22</v>
      </c>
      <c r="G97" s="1091">
        <v>2</v>
      </c>
      <c r="H97" s="1091">
        <v>5</v>
      </c>
      <c r="I97" s="1113">
        <v>29</v>
      </c>
      <c r="J97" s="1091" t="s">
        <v>1055</v>
      </c>
      <c r="K97" s="1091" t="s">
        <v>1055</v>
      </c>
      <c r="L97" s="1091" t="s">
        <v>1055</v>
      </c>
      <c r="M97" s="1113" t="s">
        <v>1055</v>
      </c>
      <c r="N97" s="1091" t="s">
        <v>1055</v>
      </c>
      <c r="O97" s="1091" t="s">
        <v>1055</v>
      </c>
      <c r="P97" s="1091" t="s">
        <v>1055</v>
      </c>
      <c r="Q97" s="1113" t="s">
        <v>1055</v>
      </c>
      <c r="R97" s="1091">
        <v>3</v>
      </c>
      <c r="S97" s="1091" t="s">
        <v>1055</v>
      </c>
      <c r="T97" s="1091" t="s">
        <v>1055</v>
      </c>
      <c r="U97" s="1113">
        <v>3</v>
      </c>
      <c r="V97" s="1091">
        <v>3</v>
      </c>
    </row>
    <row r="98" spans="1:22" ht="15" customHeight="1" thickBot="1" x14ac:dyDescent="0.25">
      <c r="A98" s="1144" t="s">
        <v>237</v>
      </c>
      <c r="B98" s="2109">
        <v>2</v>
      </c>
      <c r="C98" s="1133">
        <v>1</v>
      </c>
      <c r="D98" s="1133">
        <v>1</v>
      </c>
      <c r="E98" s="1883">
        <v>4</v>
      </c>
      <c r="F98" s="1133">
        <v>3</v>
      </c>
      <c r="G98" s="1133" t="s">
        <v>1055</v>
      </c>
      <c r="H98" s="1133">
        <v>2</v>
      </c>
      <c r="I98" s="1883">
        <v>5</v>
      </c>
      <c r="J98" s="1133" t="s">
        <v>1055</v>
      </c>
      <c r="K98" s="1133" t="s">
        <v>1055</v>
      </c>
      <c r="L98" s="1133" t="s">
        <v>1055</v>
      </c>
      <c r="M98" s="1883" t="s">
        <v>1055</v>
      </c>
      <c r="N98" s="1133" t="s">
        <v>1055</v>
      </c>
      <c r="O98" s="1133" t="s">
        <v>1055</v>
      </c>
      <c r="P98" s="1133" t="s">
        <v>1055</v>
      </c>
      <c r="Q98" s="1883" t="s">
        <v>1055</v>
      </c>
      <c r="R98" s="1133" t="s">
        <v>1055</v>
      </c>
      <c r="S98" s="1133" t="s">
        <v>1055</v>
      </c>
      <c r="T98" s="1133" t="s">
        <v>1055</v>
      </c>
      <c r="U98" s="1883" t="s">
        <v>1055</v>
      </c>
      <c r="V98" s="1133">
        <v>1</v>
      </c>
    </row>
    <row r="99" spans="1:22" ht="15" customHeight="1" thickBot="1" x14ac:dyDescent="0.25">
      <c r="A99" s="1101" t="s">
        <v>145</v>
      </c>
      <c r="B99" s="2110">
        <v>135</v>
      </c>
      <c r="C99" s="1124">
        <v>64</v>
      </c>
      <c r="D99" s="1124">
        <v>49</v>
      </c>
      <c r="E99" s="1124">
        <v>248</v>
      </c>
      <c r="F99" s="1124">
        <v>177</v>
      </c>
      <c r="G99" s="1124">
        <v>21</v>
      </c>
      <c r="H99" s="1124">
        <v>30</v>
      </c>
      <c r="I99" s="1124">
        <v>228</v>
      </c>
      <c r="J99" s="1124">
        <v>7</v>
      </c>
      <c r="K99" s="1124">
        <v>2</v>
      </c>
      <c r="L99" s="1124" t="s">
        <v>1055</v>
      </c>
      <c r="M99" s="1124">
        <v>9</v>
      </c>
      <c r="N99" s="1124" t="s">
        <v>1055</v>
      </c>
      <c r="O99" s="1124" t="s">
        <v>1055</v>
      </c>
      <c r="P99" s="1124" t="s">
        <v>1055</v>
      </c>
      <c r="Q99" s="1124" t="s">
        <v>1055</v>
      </c>
      <c r="R99" s="1124">
        <v>14</v>
      </c>
      <c r="S99" s="1124">
        <v>11</v>
      </c>
      <c r="T99" s="1124" t="s">
        <v>1055</v>
      </c>
      <c r="U99" s="1124">
        <v>25</v>
      </c>
      <c r="V99" s="1124">
        <v>10</v>
      </c>
    </row>
    <row r="100" spans="1:22" ht="15" customHeight="1" x14ac:dyDescent="0.2">
      <c r="A100" s="2127" t="s">
        <v>645</v>
      </c>
      <c r="B100" s="2114" t="s">
        <v>1055</v>
      </c>
      <c r="C100" s="2104" t="s">
        <v>1055</v>
      </c>
      <c r="D100" s="2104" t="s">
        <v>1055</v>
      </c>
      <c r="E100" s="2099" t="s">
        <v>1055</v>
      </c>
      <c r="F100" s="2104" t="s">
        <v>1055</v>
      </c>
      <c r="G100" s="2104" t="s">
        <v>1055</v>
      </c>
      <c r="H100" s="2104" t="s">
        <v>1055</v>
      </c>
      <c r="I100" s="2099" t="s">
        <v>1055</v>
      </c>
      <c r="J100" s="2104" t="s">
        <v>1055</v>
      </c>
      <c r="K100" s="2104" t="s">
        <v>1055</v>
      </c>
      <c r="L100" s="2104" t="s">
        <v>1055</v>
      </c>
      <c r="M100" s="2099" t="s">
        <v>1055</v>
      </c>
      <c r="N100" s="2104" t="s">
        <v>1055</v>
      </c>
      <c r="O100" s="2104" t="s">
        <v>1055</v>
      </c>
      <c r="P100" s="2104" t="s">
        <v>1055</v>
      </c>
      <c r="Q100" s="2099" t="s">
        <v>1055</v>
      </c>
      <c r="R100" s="2104" t="s">
        <v>1055</v>
      </c>
      <c r="S100" s="2104" t="s">
        <v>1055</v>
      </c>
      <c r="T100" s="2104" t="s">
        <v>1055</v>
      </c>
      <c r="U100" s="2099" t="s">
        <v>1055</v>
      </c>
      <c r="V100" s="2104" t="s">
        <v>1055</v>
      </c>
    </row>
    <row r="101" spans="1:22" ht="15" customHeight="1" x14ac:dyDescent="0.2">
      <c r="A101" s="1142" t="s">
        <v>96</v>
      </c>
      <c r="B101" s="2107">
        <v>9</v>
      </c>
      <c r="C101" s="1091">
        <v>8</v>
      </c>
      <c r="D101" s="1091" t="s">
        <v>1055</v>
      </c>
      <c r="E101" s="1113">
        <v>17</v>
      </c>
      <c r="F101" s="1091" t="s">
        <v>1055</v>
      </c>
      <c r="G101" s="1091" t="s">
        <v>1055</v>
      </c>
      <c r="H101" s="1091" t="s">
        <v>1055</v>
      </c>
      <c r="I101" s="1113" t="s">
        <v>1055</v>
      </c>
      <c r="J101" s="1091" t="s">
        <v>1055</v>
      </c>
      <c r="K101" s="1091" t="s">
        <v>1055</v>
      </c>
      <c r="L101" s="1091" t="s">
        <v>1055</v>
      </c>
      <c r="M101" s="1113" t="s">
        <v>1055</v>
      </c>
      <c r="N101" s="1091" t="s">
        <v>1055</v>
      </c>
      <c r="O101" s="1091" t="s">
        <v>1055</v>
      </c>
      <c r="P101" s="1091" t="s">
        <v>1055</v>
      </c>
      <c r="Q101" s="1113" t="s">
        <v>1055</v>
      </c>
      <c r="R101" s="1091" t="s">
        <v>1055</v>
      </c>
      <c r="S101" s="1091" t="s">
        <v>1055</v>
      </c>
      <c r="T101" s="1091" t="s">
        <v>1055</v>
      </c>
      <c r="U101" s="1113" t="s">
        <v>1055</v>
      </c>
      <c r="V101" s="1091">
        <v>1</v>
      </c>
    </row>
    <row r="102" spans="1:22" ht="15" customHeight="1" x14ac:dyDescent="0.2">
      <c r="A102" s="1142" t="s">
        <v>95</v>
      </c>
      <c r="B102" s="2107">
        <v>16</v>
      </c>
      <c r="C102" s="1091">
        <v>6</v>
      </c>
      <c r="D102" s="1091">
        <v>7</v>
      </c>
      <c r="E102" s="1113">
        <v>29</v>
      </c>
      <c r="F102" s="1091" t="s">
        <v>1055</v>
      </c>
      <c r="G102" s="1091" t="s">
        <v>1055</v>
      </c>
      <c r="H102" s="1091" t="s">
        <v>1055</v>
      </c>
      <c r="I102" s="1113" t="s">
        <v>1055</v>
      </c>
      <c r="J102" s="1091" t="s">
        <v>1055</v>
      </c>
      <c r="K102" s="1091" t="s">
        <v>1055</v>
      </c>
      <c r="L102" s="1091" t="s">
        <v>1055</v>
      </c>
      <c r="M102" s="1113" t="s">
        <v>1055</v>
      </c>
      <c r="N102" s="1091" t="s">
        <v>1055</v>
      </c>
      <c r="O102" s="1091" t="s">
        <v>1055</v>
      </c>
      <c r="P102" s="1091" t="s">
        <v>1055</v>
      </c>
      <c r="Q102" s="1113" t="s">
        <v>1055</v>
      </c>
      <c r="R102" s="1091" t="s">
        <v>1055</v>
      </c>
      <c r="S102" s="1091" t="s">
        <v>1055</v>
      </c>
      <c r="T102" s="1091" t="s">
        <v>1055</v>
      </c>
      <c r="U102" s="1113" t="s">
        <v>1055</v>
      </c>
      <c r="V102" s="1091" t="s">
        <v>1055</v>
      </c>
    </row>
    <row r="103" spans="1:22" ht="15" customHeight="1" x14ac:dyDescent="0.2">
      <c r="A103" s="1142" t="s">
        <v>233</v>
      </c>
      <c r="B103" s="2107">
        <v>28</v>
      </c>
      <c r="C103" s="1091">
        <v>10</v>
      </c>
      <c r="D103" s="1091">
        <v>11</v>
      </c>
      <c r="E103" s="1113">
        <v>49</v>
      </c>
      <c r="F103" s="1091" t="s">
        <v>1055</v>
      </c>
      <c r="G103" s="1091" t="s">
        <v>1055</v>
      </c>
      <c r="H103" s="1091" t="s">
        <v>1055</v>
      </c>
      <c r="I103" s="1113" t="s">
        <v>1055</v>
      </c>
      <c r="J103" s="1091" t="s">
        <v>1055</v>
      </c>
      <c r="K103" s="1091" t="s">
        <v>1055</v>
      </c>
      <c r="L103" s="1091" t="s">
        <v>1055</v>
      </c>
      <c r="M103" s="1113" t="s">
        <v>1055</v>
      </c>
      <c r="N103" s="1091" t="s">
        <v>1055</v>
      </c>
      <c r="O103" s="1091" t="s">
        <v>1055</v>
      </c>
      <c r="P103" s="1091" t="s">
        <v>1055</v>
      </c>
      <c r="Q103" s="1113" t="s">
        <v>1055</v>
      </c>
      <c r="R103" s="1091" t="s">
        <v>1055</v>
      </c>
      <c r="S103" s="1091" t="s">
        <v>1055</v>
      </c>
      <c r="T103" s="1091" t="s">
        <v>1055</v>
      </c>
      <c r="U103" s="1113" t="s">
        <v>1055</v>
      </c>
      <c r="V103" s="1091">
        <v>3</v>
      </c>
    </row>
    <row r="104" spans="1:22" ht="15" customHeight="1" x14ac:dyDescent="0.35">
      <c r="A104" s="2119" t="s">
        <v>288</v>
      </c>
      <c r="B104" s="2107" t="s">
        <v>1055</v>
      </c>
      <c r="C104" s="1091" t="s">
        <v>1055</v>
      </c>
      <c r="D104" s="1091" t="s">
        <v>1055</v>
      </c>
      <c r="E104" s="1113" t="s">
        <v>1055</v>
      </c>
      <c r="F104" s="1091" t="s">
        <v>1055</v>
      </c>
      <c r="G104" s="1091" t="s">
        <v>1055</v>
      </c>
      <c r="H104" s="1091" t="s">
        <v>1055</v>
      </c>
      <c r="I104" s="1113" t="s">
        <v>1055</v>
      </c>
      <c r="J104" s="1091" t="s">
        <v>1055</v>
      </c>
      <c r="K104" s="1091" t="s">
        <v>1055</v>
      </c>
      <c r="L104" s="1091" t="s">
        <v>1055</v>
      </c>
      <c r="M104" s="1113" t="s">
        <v>1055</v>
      </c>
      <c r="N104" s="1091">
        <v>9</v>
      </c>
      <c r="O104" s="1091">
        <v>3</v>
      </c>
      <c r="P104" s="1091" t="s">
        <v>1055</v>
      </c>
      <c r="Q104" s="1113">
        <v>12</v>
      </c>
      <c r="R104" s="1091" t="s">
        <v>1055</v>
      </c>
      <c r="S104" s="1091" t="s">
        <v>1055</v>
      </c>
      <c r="T104" s="1091" t="s">
        <v>1055</v>
      </c>
      <c r="U104" s="1113" t="s">
        <v>1055</v>
      </c>
      <c r="V104" s="1091" t="s">
        <v>1055</v>
      </c>
    </row>
    <row r="105" spans="1:22" ht="15" customHeight="1" x14ac:dyDescent="0.2">
      <c r="A105" s="1142" t="s">
        <v>289</v>
      </c>
      <c r="B105" s="2107">
        <v>22</v>
      </c>
      <c r="C105" s="1091">
        <v>6</v>
      </c>
      <c r="D105" s="1091">
        <v>1</v>
      </c>
      <c r="E105" s="1113">
        <v>29</v>
      </c>
      <c r="F105" s="1091">
        <v>21</v>
      </c>
      <c r="G105" s="1091">
        <v>1</v>
      </c>
      <c r="H105" s="1091">
        <v>4</v>
      </c>
      <c r="I105" s="1113">
        <v>26</v>
      </c>
      <c r="J105" s="1091" t="s">
        <v>1055</v>
      </c>
      <c r="K105" s="1091" t="s">
        <v>1055</v>
      </c>
      <c r="L105" s="1091" t="s">
        <v>1055</v>
      </c>
      <c r="M105" s="1113" t="s">
        <v>1055</v>
      </c>
      <c r="N105" s="1091" t="s">
        <v>1055</v>
      </c>
      <c r="O105" s="1091" t="s">
        <v>1055</v>
      </c>
      <c r="P105" s="1091" t="s">
        <v>1055</v>
      </c>
      <c r="Q105" s="1113" t="s">
        <v>1055</v>
      </c>
      <c r="R105" s="1091" t="s">
        <v>1055</v>
      </c>
      <c r="S105" s="1091" t="s">
        <v>1055</v>
      </c>
      <c r="T105" s="1091" t="s">
        <v>1055</v>
      </c>
      <c r="U105" s="1113" t="s">
        <v>1055</v>
      </c>
      <c r="V105" s="1091">
        <v>9</v>
      </c>
    </row>
    <row r="106" spans="1:22" ht="15" customHeight="1" x14ac:dyDescent="0.2">
      <c r="A106" s="1142" t="s">
        <v>484</v>
      </c>
      <c r="B106" s="2107" t="s">
        <v>1055</v>
      </c>
      <c r="C106" s="1091" t="s">
        <v>1055</v>
      </c>
      <c r="D106" s="1091" t="s">
        <v>1055</v>
      </c>
      <c r="E106" s="1113" t="s">
        <v>1055</v>
      </c>
      <c r="F106" s="1091">
        <v>24</v>
      </c>
      <c r="G106" s="1091">
        <v>2</v>
      </c>
      <c r="H106" s="1091">
        <v>3</v>
      </c>
      <c r="I106" s="1113">
        <v>29</v>
      </c>
      <c r="J106" s="1091" t="s">
        <v>1055</v>
      </c>
      <c r="K106" s="1091" t="s">
        <v>1055</v>
      </c>
      <c r="L106" s="1091" t="s">
        <v>1055</v>
      </c>
      <c r="M106" s="1113" t="s">
        <v>1055</v>
      </c>
      <c r="N106" s="1091" t="s">
        <v>1055</v>
      </c>
      <c r="O106" s="1091" t="s">
        <v>1055</v>
      </c>
      <c r="P106" s="1091" t="s">
        <v>1055</v>
      </c>
      <c r="Q106" s="1113" t="s">
        <v>1055</v>
      </c>
      <c r="R106" s="1091" t="s">
        <v>1055</v>
      </c>
      <c r="S106" s="1091" t="s">
        <v>1055</v>
      </c>
      <c r="T106" s="1091" t="s">
        <v>1055</v>
      </c>
      <c r="U106" s="1113" t="s">
        <v>1055</v>
      </c>
      <c r="V106" s="1091" t="s">
        <v>1055</v>
      </c>
    </row>
    <row r="107" spans="1:22" ht="15" customHeight="1" x14ac:dyDescent="0.2">
      <c r="A107" s="1090" t="s">
        <v>231</v>
      </c>
      <c r="B107" s="2107">
        <v>29</v>
      </c>
      <c r="C107" s="1091">
        <v>4</v>
      </c>
      <c r="D107" s="1091">
        <v>6</v>
      </c>
      <c r="E107" s="1113">
        <v>39</v>
      </c>
      <c r="F107" s="1091" t="s">
        <v>1055</v>
      </c>
      <c r="G107" s="1091" t="s">
        <v>1055</v>
      </c>
      <c r="H107" s="1091" t="s">
        <v>1055</v>
      </c>
      <c r="I107" s="1113" t="s">
        <v>1055</v>
      </c>
      <c r="J107" s="1091" t="s">
        <v>1055</v>
      </c>
      <c r="K107" s="1091" t="s">
        <v>1055</v>
      </c>
      <c r="L107" s="1091" t="s">
        <v>1055</v>
      </c>
      <c r="M107" s="1113" t="s">
        <v>1055</v>
      </c>
      <c r="N107" s="1091" t="s">
        <v>1055</v>
      </c>
      <c r="O107" s="1091" t="s">
        <v>1055</v>
      </c>
      <c r="P107" s="1091" t="s">
        <v>1055</v>
      </c>
      <c r="Q107" s="1113" t="s">
        <v>1055</v>
      </c>
      <c r="R107" s="1091" t="s">
        <v>1055</v>
      </c>
      <c r="S107" s="1091" t="s">
        <v>1055</v>
      </c>
      <c r="T107" s="1091" t="s">
        <v>1055</v>
      </c>
      <c r="U107" s="1113" t="s">
        <v>1055</v>
      </c>
      <c r="V107" s="1091">
        <v>1</v>
      </c>
    </row>
    <row r="108" spans="1:22" ht="15" customHeight="1" x14ac:dyDescent="0.2">
      <c r="A108" s="1090" t="s">
        <v>508</v>
      </c>
      <c r="B108" s="2108" t="s">
        <v>1055</v>
      </c>
      <c r="C108" s="1087" t="s">
        <v>1055</v>
      </c>
      <c r="D108" s="1087" t="s">
        <v>1055</v>
      </c>
      <c r="E108" s="1127" t="s">
        <v>1055</v>
      </c>
      <c r="F108" s="1087" t="s">
        <v>1055</v>
      </c>
      <c r="G108" s="1087" t="s">
        <v>1055</v>
      </c>
      <c r="H108" s="1087" t="s">
        <v>1055</v>
      </c>
      <c r="I108" s="1127" t="s">
        <v>1055</v>
      </c>
      <c r="J108" s="1087" t="s">
        <v>1055</v>
      </c>
      <c r="K108" s="1087" t="s">
        <v>1055</v>
      </c>
      <c r="L108" s="1087" t="s">
        <v>1055</v>
      </c>
      <c r="M108" s="1127" t="s">
        <v>1055</v>
      </c>
      <c r="N108" s="1087" t="s">
        <v>1055</v>
      </c>
      <c r="O108" s="1087" t="s">
        <v>1055</v>
      </c>
      <c r="P108" s="1087" t="s">
        <v>1055</v>
      </c>
      <c r="Q108" s="1127" t="s">
        <v>1055</v>
      </c>
      <c r="R108" s="1087" t="s">
        <v>1055</v>
      </c>
      <c r="S108" s="1087" t="s">
        <v>1055</v>
      </c>
      <c r="T108" s="1087" t="s">
        <v>1055</v>
      </c>
      <c r="U108" s="1127" t="s">
        <v>1055</v>
      </c>
      <c r="V108" s="1087" t="s">
        <v>1055</v>
      </c>
    </row>
    <row r="109" spans="1:22" ht="15" customHeight="1" x14ac:dyDescent="0.35">
      <c r="A109" s="2119" t="s">
        <v>414</v>
      </c>
      <c r="B109" s="2107">
        <v>29</v>
      </c>
      <c r="C109" s="1091">
        <v>4</v>
      </c>
      <c r="D109" s="1091" t="s">
        <v>1055</v>
      </c>
      <c r="E109" s="1113">
        <v>33</v>
      </c>
      <c r="F109" s="1091" t="s">
        <v>1055</v>
      </c>
      <c r="G109" s="1091" t="s">
        <v>1055</v>
      </c>
      <c r="H109" s="1091" t="s">
        <v>1055</v>
      </c>
      <c r="I109" s="1113" t="s">
        <v>1055</v>
      </c>
      <c r="J109" s="1091" t="s">
        <v>1055</v>
      </c>
      <c r="K109" s="1091" t="s">
        <v>1055</v>
      </c>
      <c r="L109" s="1091" t="s">
        <v>1055</v>
      </c>
      <c r="M109" s="1113" t="s">
        <v>1055</v>
      </c>
      <c r="N109" s="1091" t="s">
        <v>1055</v>
      </c>
      <c r="O109" s="1091" t="s">
        <v>1055</v>
      </c>
      <c r="P109" s="1091" t="s">
        <v>1055</v>
      </c>
      <c r="Q109" s="1113" t="s">
        <v>1055</v>
      </c>
      <c r="R109" s="1091" t="s">
        <v>1055</v>
      </c>
      <c r="S109" s="1091" t="s">
        <v>1055</v>
      </c>
      <c r="T109" s="1091" t="s">
        <v>1055</v>
      </c>
      <c r="U109" s="1113" t="s">
        <v>1055</v>
      </c>
      <c r="V109" s="1091" t="s">
        <v>1055</v>
      </c>
    </row>
    <row r="110" spans="1:22" ht="15" customHeight="1" x14ac:dyDescent="0.2">
      <c r="A110" s="1090" t="s">
        <v>646</v>
      </c>
      <c r="B110" s="2107">
        <v>24</v>
      </c>
      <c r="C110" s="1091">
        <v>5</v>
      </c>
      <c r="D110" s="1091">
        <v>4</v>
      </c>
      <c r="E110" s="1113">
        <v>33</v>
      </c>
      <c r="F110" s="1091">
        <v>13</v>
      </c>
      <c r="G110" s="1091" t="s">
        <v>1055</v>
      </c>
      <c r="H110" s="1091">
        <v>4</v>
      </c>
      <c r="I110" s="1113">
        <v>17</v>
      </c>
      <c r="J110" s="1091" t="s">
        <v>1055</v>
      </c>
      <c r="K110" s="1091" t="s">
        <v>1055</v>
      </c>
      <c r="L110" s="1091" t="s">
        <v>1055</v>
      </c>
      <c r="M110" s="1113" t="s">
        <v>1055</v>
      </c>
      <c r="N110" s="1091" t="s">
        <v>1055</v>
      </c>
      <c r="O110" s="1091" t="s">
        <v>1055</v>
      </c>
      <c r="P110" s="1091" t="s">
        <v>1055</v>
      </c>
      <c r="Q110" s="1113" t="s">
        <v>1055</v>
      </c>
      <c r="R110" s="1091" t="s">
        <v>1055</v>
      </c>
      <c r="S110" s="1091" t="s">
        <v>1055</v>
      </c>
      <c r="T110" s="1091" t="s">
        <v>1055</v>
      </c>
      <c r="U110" s="1113" t="s">
        <v>1055</v>
      </c>
      <c r="V110" s="1091">
        <v>1</v>
      </c>
    </row>
    <row r="111" spans="1:22" ht="15" customHeight="1" x14ac:dyDescent="0.2">
      <c r="A111" s="1090" t="s">
        <v>263</v>
      </c>
      <c r="B111" s="2107">
        <v>9</v>
      </c>
      <c r="C111" s="1091">
        <v>10</v>
      </c>
      <c r="D111" s="1091">
        <v>1</v>
      </c>
      <c r="E111" s="1113">
        <v>20</v>
      </c>
      <c r="F111" s="1091" t="s">
        <v>1055</v>
      </c>
      <c r="G111" s="1091" t="s">
        <v>1055</v>
      </c>
      <c r="H111" s="1091" t="s">
        <v>1055</v>
      </c>
      <c r="I111" s="1113" t="s">
        <v>1055</v>
      </c>
      <c r="J111" s="1091" t="s">
        <v>1055</v>
      </c>
      <c r="K111" s="1091" t="s">
        <v>1055</v>
      </c>
      <c r="L111" s="1091" t="s">
        <v>1055</v>
      </c>
      <c r="M111" s="1113" t="s">
        <v>1055</v>
      </c>
      <c r="N111" s="1091" t="s">
        <v>1055</v>
      </c>
      <c r="O111" s="1091" t="s">
        <v>1055</v>
      </c>
      <c r="P111" s="1091" t="s">
        <v>1055</v>
      </c>
      <c r="Q111" s="1113" t="s">
        <v>1055</v>
      </c>
      <c r="R111" s="1091" t="s">
        <v>1055</v>
      </c>
      <c r="S111" s="1091" t="s">
        <v>1055</v>
      </c>
      <c r="T111" s="1091" t="s">
        <v>1055</v>
      </c>
      <c r="U111" s="1113" t="s">
        <v>1055</v>
      </c>
      <c r="V111" s="1091" t="s">
        <v>1055</v>
      </c>
    </row>
    <row r="112" spans="1:22" ht="15" customHeight="1" x14ac:dyDescent="0.2">
      <c r="A112" s="1142" t="s">
        <v>344</v>
      </c>
      <c r="B112" s="2107">
        <v>29</v>
      </c>
      <c r="C112" s="1091">
        <v>5</v>
      </c>
      <c r="D112" s="1091">
        <v>5</v>
      </c>
      <c r="E112" s="1113">
        <v>39</v>
      </c>
      <c r="F112" s="1091" t="s">
        <v>1055</v>
      </c>
      <c r="G112" s="1091" t="s">
        <v>1055</v>
      </c>
      <c r="H112" s="1091" t="s">
        <v>1055</v>
      </c>
      <c r="I112" s="1113" t="s">
        <v>1055</v>
      </c>
      <c r="J112" s="1091" t="s">
        <v>1055</v>
      </c>
      <c r="K112" s="1091" t="s">
        <v>1055</v>
      </c>
      <c r="L112" s="1091" t="s">
        <v>1055</v>
      </c>
      <c r="M112" s="1113" t="s">
        <v>1055</v>
      </c>
      <c r="N112" s="1091">
        <v>21</v>
      </c>
      <c r="O112" s="1091">
        <v>4</v>
      </c>
      <c r="P112" s="1091" t="s">
        <v>1055</v>
      </c>
      <c r="Q112" s="1113">
        <v>25</v>
      </c>
      <c r="R112" s="1091">
        <v>1</v>
      </c>
      <c r="S112" s="1091" t="s">
        <v>1055</v>
      </c>
      <c r="T112" s="1091" t="s">
        <v>1055</v>
      </c>
      <c r="U112" s="1113">
        <v>1</v>
      </c>
      <c r="V112" s="1091">
        <v>1</v>
      </c>
    </row>
    <row r="113" spans="1:22" ht="15" customHeight="1" x14ac:dyDescent="0.2">
      <c r="A113" s="1142" t="s">
        <v>352</v>
      </c>
      <c r="B113" s="2107">
        <v>42</v>
      </c>
      <c r="C113" s="1091">
        <v>6</v>
      </c>
      <c r="D113" s="1091">
        <v>4</v>
      </c>
      <c r="E113" s="1113">
        <v>52</v>
      </c>
      <c r="F113" s="1091" t="s">
        <v>1055</v>
      </c>
      <c r="G113" s="1091" t="s">
        <v>1055</v>
      </c>
      <c r="H113" s="1091" t="s">
        <v>1055</v>
      </c>
      <c r="I113" s="1113" t="s">
        <v>1055</v>
      </c>
      <c r="J113" s="1091" t="s">
        <v>1055</v>
      </c>
      <c r="K113" s="1091" t="s">
        <v>1055</v>
      </c>
      <c r="L113" s="1091" t="s">
        <v>1055</v>
      </c>
      <c r="M113" s="1113" t="s">
        <v>1055</v>
      </c>
      <c r="N113" s="1091" t="s">
        <v>1055</v>
      </c>
      <c r="O113" s="1091" t="s">
        <v>1055</v>
      </c>
      <c r="P113" s="1091" t="s">
        <v>1055</v>
      </c>
      <c r="Q113" s="1113" t="s">
        <v>1055</v>
      </c>
      <c r="R113" s="1091" t="s">
        <v>1055</v>
      </c>
      <c r="S113" s="1091" t="s">
        <v>1055</v>
      </c>
      <c r="T113" s="1091" t="s">
        <v>1055</v>
      </c>
      <c r="U113" s="1113" t="s">
        <v>1055</v>
      </c>
      <c r="V113" s="1091">
        <v>2</v>
      </c>
    </row>
    <row r="114" spans="1:22" ht="15" customHeight="1" x14ac:dyDescent="0.2">
      <c r="A114" s="1142" t="s">
        <v>326</v>
      </c>
      <c r="B114" s="2107">
        <v>21</v>
      </c>
      <c r="C114" s="1091">
        <v>10</v>
      </c>
      <c r="D114" s="1091">
        <v>11</v>
      </c>
      <c r="E114" s="1113">
        <v>42</v>
      </c>
      <c r="F114" s="1091" t="s">
        <v>1055</v>
      </c>
      <c r="G114" s="1091" t="s">
        <v>1055</v>
      </c>
      <c r="H114" s="1091" t="s">
        <v>1055</v>
      </c>
      <c r="I114" s="1113" t="s">
        <v>1055</v>
      </c>
      <c r="J114" s="1091" t="s">
        <v>1055</v>
      </c>
      <c r="K114" s="1091" t="s">
        <v>1055</v>
      </c>
      <c r="L114" s="1091" t="s">
        <v>1055</v>
      </c>
      <c r="M114" s="1113" t="s">
        <v>1055</v>
      </c>
      <c r="N114" s="1091" t="s">
        <v>1055</v>
      </c>
      <c r="O114" s="1091" t="s">
        <v>1055</v>
      </c>
      <c r="P114" s="1091" t="s">
        <v>1055</v>
      </c>
      <c r="Q114" s="1113" t="s">
        <v>1055</v>
      </c>
      <c r="R114" s="1091" t="s">
        <v>1055</v>
      </c>
      <c r="S114" s="1091" t="s">
        <v>1055</v>
      </c>
      <c r="T114" s="1091" t="s">
        <v>1055</v>
      </c>
      <c r="U114" s="1113" t="s">
        <v>1055</v>
      </c>
      <c r="V114" s="1091" t="s">
        <v>1055</v>
      </c>
    </row>
    <row r="115" spans="1:22" ht="15" customHeight="1" thickBot="1" x14ac:dyDescent="0.25">
      <c r="A115" s="1143" t="s">
        <v>232</v>
      </c>
      <c r="B115" s="2109">
        <v>5</v>
      </c>
      <c r="C115" s="1133" t="s">
        <v>1055</v>
      </c>
      <c r="D115" s="1133">
        <v>5</v>
      </c>
      <c r="E115" s="1883">
        <v>10</v>
      </c>
      <c r="F115" s="1133">
        <v>7</v>
      </c>
      <c r="G115" s="1133">
        <v>1</v>
      </c>
      <c r="H115" s="1133">
        <v>2</v>
      </c>
      <c r="I115" s="1883">
        <v>10</v>
      </c>
      <c r="J115" s="1133" t="s">
        <v>1055</v>
      </c>
      <c r="K115" s="1133" t="s">
        <v>1055</v>
      </c>
      <c r="L115" s="1133" t="s">
        <v>1055</v>
      </c>
      <c r="M115" s="1883" t="s">
        <v>1055</v>
      </c>
      <c r="N115" s="1133" t="s">
        <v>1055</v>
      </c>
      <c r="O115" s="1133" t="s">
        <v>1055</v>
      </c>
      <c r="P115" s="1133" t="s">
        <v>1055</v>
      </c>
      <c r="Q115" s="1883" t="s">
        <v>1055</v>
      </c>
      <c r="R115" s="1133" t="s">
        <v>1055</v>
      </c>
      <c r="S115" s="1133" t="s">
        <v>1055</v>
      </c>
      <c r="T115" s="1133" t="s">
        <v>1055</v>
      </c>
      <c r="U115" s="1883" t="s">
        <v>1055</v>
      </c>
      <c r="V115" s="1133" t="s">
        <v>1055</v>
      </c>
    </row>
    <row r="116" spans="1:22" ht="15" customHeight="1" thickBot="1" x14ac:dyDescent="0.25">
      <c r="A116" s="1101" t="s">
        <v>145</v>
      </c>
      <c r="B116" s="2110">
        <v>263</v>
      </c>
      <c r="C116" s="1124">
        <v>74</v>
      </c>
      <c r="D116" s="1124">
        <v>55</v>
      </c>
      <c r="E116" s="1124">
        <v>392</v>
      </c>
      <c r="F116" s="1124">
        <v>65</v>
      </c>
      <c r="G116" s="1124">
        <v>4</v>
      </c>
      <c r="H116" s="1124">
        <v>13</v>
      </c>
      <c r="I116" s="1124">
        <v>82</v>
      </c>
      <c r="J116" s="1124" t="s">
        <v>1055</v>
      </c>
      <c r="K116" s="1124" t="s">
        <v>1055</v>
      </c>
      <c r="L116" s="1124" t="s">
        <v>1055</v>
      </c>
      <c r="M116" s="1124" t="s">
        <v>1055</v>
      </c>
      <c r="N116" s="1124">
        <v>30</v>
      </c>
      <c r="O116" s="1124">
        <v>7</v>
      </c>
      <c r="P116" s="1124" t="s">
        <v>1055</v>
      </c>
      <c r="Q116" s="1124">
        <v>37</v>
      </c>
      <c r="R116" s="1124">
        <v>1</v>
      </c>
      <c r="S116" s="1124" t="s">
        <v>1055</v>
      </c>
      <c r="T116" s="1124" t="s">
        <v>1055</v>
      </c>
      <c r="U116" s="1124">
        <v>1</v>
      </c>
      <c r="V116" s="1124">
        <v>18</v>
      </c>
    </row>
    <row r="117" spans="1:22" ht="15" customHeight="1" x14ac:dyDescent="0.2">
      <c r="A117" s="2140"/>
      <c r="B117" s="1073"/>
      <c r="C117" s="1073"/>
      <c r="D117" s="1073"/>
      <c r="E117" s="1073"/>
      <c r="F117" s="1073"/>
      <c r="G117" s="1073"/>
      <c r="H117" s="1073"/>
      <c r="I117" s="1073"/>
      <c r="J117" s="1073"/>
      <c r="K117" s="1073"/>
      <c r="L117" s="1073"/>
      <c r="M117" s="1073"/>
      <c r="N117" s="1073"/>
      <c r="O117" s="1073"/>
      <c r="P117" s="1073"/>
      <c r="Q117" s="1073"/>
      <c r="R117" s="1073"/>
      <c r="S117" s="1073"/>
      <c r="T117" s="1073"/>
      <c r="U117" s="1073"/>
      <c r="V117" s="1073"/>
    </row>
    <row r="118" spans="1:22" ht="15" customHeight="1" x14ac:dyDescent="0.2">
      <c r="A118" s="628" t="s">
        <v>617</v>
      </c>
      <c r="B118" s="2135"/>
      <c r="C118" s="2135"/>
      <c r="D118" s="2135"/>
      <c r="E118" s="2135"/>
      <c r="F118" s="2135"/>
      <c r="G118" s="2135"/>
      <c r="H118" s="2135"/>
      <c r="I118" s="2135"/>
      <c r="J118" s="2135"/>
      <c r="K118" s="2135"/>
      <c r="L118" s="2135"/>
      <c r="M118" s="2135"/>
      <c r="N118" s="2135"/>
      <c r="O118" s="2135"/>
      <c r="P118" s="2135"/>
      <c r="Q118" s="2135"/>
      <c r="R118" s="2135"/>
      <c r="S118" s="2135"/>
      <c r="T118" s="2135"/>
      <c r="U118" s="2135"/>
      <c r="V118" s="2135"/>
    </row>
    <row r="119" spans="1:22" ht="15" customHeight="1" x14ac:dyDescent="0.2">
      <c r="A119" s="2136" t="s">
        <v>1</v>
      </c>
      <c r="B119" s="2137"/>
      <c r="C119" s="2137"/>
      <c r="D119" s="2137"/>
      <c r="E119" s="2137"/>
      <c r="F119" s="2137"/>
      <c r="G119" s="2137"/>
      <c r="H119" s="2137"/>
      <c r="I119" s="2138"/>
      <c r="J119" s="1075"/>
      <c r="K119" s="2135"/>
      <c r="L119" s="2135"/>
      <c r="M119" s="2135"/>
      <c r="N119" s="2135"/>
      <c r="O119" s="2135"/>
      <c r="P119" s="2135"/>
      <c r="Q119" s="2135"/>
      <c r="R119" s="2135"/>
      <c r="S119" s="2135"/>
      <c r="T119" s="2135"/>
      <c r="U119" s="2135"/>
      <c r="V119" s="2135"/>
    </row>
    <row r="120" spans="1:22" ht="15" customHeight="1" thickBot="1" x14ac:dyDescent="0.25">
      <c r="A120" s="628"/>
      <c r="B120" s="1075"/>
      <c r="C120" s="1075"/>
      <c r="D120" s="1075"/>
      <c r="E120" s="1075"/>
      <c r="F120" s="1075"/>
      <c r="G120" s="1075"/>
      <c r="H120" s="1075"/>
      <c r="I120" s="1075"/>
      <c r="J120" s="1075"/>
      <c r="K120" s="2135"/>
      <c r="L120" s="2135"/>
      <c r="M120" s="2135"/>
      <c r="N120" s="2135"/>
      <c r="O120" s="2135"/>
      <c r="P120" s="2135"/>
      <c r="Q120" s="2135"/>
      <c r="R120" s="2135"/>
      <c r="S120" s="2135"/>
      <c r="T120" s="2135"/>
      <c r="U120" s="2135"/>
      <c r="V120" s="2135"/>
    </row>
    <row r="121" spans="1:22" ht="15" customHeight="1" x14ac:dyDescent="0.2">
      <c r="A121" s="2131" t="s">
        <v>516</v>
      </c>
      <c r="B121" s="2132" t="s">
        <v>1055</v>
      </c>
      <c r="C121" s="2133" t="s">
        <v>1055</v>
      </c>
      <c r="D121" s="2133" t="s">
        <v>1055</v>
      </c>
      <c r="E121" s="2134" t="s">
        <v>1055</v>
      </c>
      <c r="F121" s="2133" t="s">
        <v>1055</v>
      </c>
      <c r="G121" s="2133" t="s">
        <v>1055</v>
      </c>
      <c r="H121" s="2133" t="s">
        <v>1055</v>
      </c>
      <c r="I121" s="2134" t="s">
        <v>1055</v>
      </c>
      <c r="J121" s="2133" t="s">
        <v>1055</v>
      </c>
      <c r="K121" s="2133" t="s">
        <v>1055</v>
      </c>
      <c r="L121" s="2133" t="s">
        <v>1055</v>
      </c>
      <c r="M121" s="2134" t="s">
        <v>1055</v>
      </c>
      <c r="N121" s="2133" t="s">
        <v>1055</v>
      </c>
      <c r="O121" s="2133" t="s">
        <v>1055</v>
      </c>
      <c r="P121" s="2133" t="s">
        <v>1055</v>
      </c>
      <c r="Q121" s="2134" t="s">
        <v>1055</v>
      </c>
      <c r="R121" s="2133" t="s">
        <v>1055</v>
      </c>
      <c r="S121" s="2133" t="s">
        <v>1055</v>
      </c>
      <c r="T121" s="2133" t="s">
        <v>1055</v>
      </c>
      <c r="U121" s="2134" t="s">
        <v>1055</v>
      </c>
      <c r="V121" s="2133" t="s">
        <v>1055</v>
      </c>
    </row>
    <row r="122" spans="1:22" ht="15" customHeight="1" x14ac:dyDescent="0.35">
      <c r="A122" s="2128" t="s">
        <v>290</v>
      </c>
      <c r="B122" s="2107">
        <v>5</v>
      </c>
      <c r="C122" s="1091">
        <v>1</v>
      </c>
      <c r="D122" s="1091">
        <v>1</v>
      </c>
      <c r="E122" s="1113">
        <v>7</v>
      </c>
      <c r="F122" s="1091">
        <v>3</v>
      </c>
      <c r="G122" s="1091" t="s">
        <v>1055</v>
      </c>
      <c r="H122" s="1091" t="s">
        <v>1055</v>
      </c>
      <c r="I122" s="1113">
        <v>3</v>
      </c>
      <c r="J122" s="1091" t="s">
        <v>1055</v>
      </c>
      <c r="K122" s="1091" t="s">
        <v>1055</v>
      </c>
      <c r="L122" s="1091" t="s">
        <v>1055</v>
      </c>
      <c r="M122" s="1113" t="s">
        <v>1055</v>
      </c>
      <c r="N122" s="1091" t="s">
        <v>1055</v>
      </c>
      <c r="O122" s="1091" t="s">
        <v>1055</v>
      </c>
      <c r="P122" s="1091" t="s">
        <v>1055</v>
      </c>
      <c r="Q122" s="1113" t="s">
        <v>1055</v>
      </c>
      <c r="R122" s="1091" t="s">
        <v>1055</v>
      </c>
      <c r="S122" s="1091" t="s">
        <v>1055</v>
      </c>
      <c r="T122" s="1091" t="s">
        <v>1055</v>
      </c>
      <c r="U122" s="1113" t="s">
        <v>1055</v>
      </c>
      <c r="V122" s="1091" t="s">
        <v>1055</v>
      </c>
    </row>
    <row r="123" spans="1:22" ht="15" customHeight="1" x14ac:dyDescent="0.35">
      <c r="A123" s="2128" t="s">
        <v>773</v>
      </c>
      <c r="B123" s="2107" t="s">
        <v>1055</v>
      </c>
      <c r="C123" s="1091" t="s">
        <v>1055</v>
      </c>
      <c r="D123" s="1091" t="s">
        <v>1055</v>
      </c>
      <c r="E123" s="1113" t="s">
        <v>1055</v>
      </c>
      <c r="F123" s="1091" t="s">
        <v>1055</v>
      </c>
      <c r="G123" s="1091" t="s">
        <v>1055</v>
      </c>
      <c r="H123" s="1091" t="s">
        <v>1055</v>
      </c>
      <c r="I123" s="1113" t="s">
        <v>1055</v>
      </c>
      <c r="J123" s="1091" t="s">
        <v>1055</v>
      </c>
      <c r="K123" s="1091" t="s">
        <v>1055</v>
      </c>
      <c r="L123" s="1091" t="s">
        <v>1055</v>
      </c>
      <c r="M123" s="1113" t="s">
        <v>1055</v>
      </c>
      <c r="N123" s="1091" t="s">
        <v>1055</v>
      </c>
      <c r="O123" s="1091" t="s">
        <v>1055</v>
      </c>
      <c r="P123" s="1091" t="s">
        <v>1055</v>
      </c>
      <c r="Q123" s="1113" t="s">
        <v>1055</v>
      </c>
      <c r="R123" s="1091" t="s">
        <v>1055</v>
      </c>
      <c r="S123" s="1091" t="s">
        <v>1055</v>
      </c>
      <c r="T123" s="1091" t="s">
        <v>1055</v>
      </c>
      <c r="U123" s="1113" t="s">
        <v>1055</v>
      </c>
      <c r="V123" s="1091" t="s">
        <v>1055</v>
      </c>
    </row>
    <row r="124" spans="1:22" ht="15" customHeight="1" x14ac:dyDescent="0.2">
      <c r="A124" s="1153" t="s">
        <v>917</v>
      </c>
      <c r="B124" s="2107">
        <v>6</v>
      </c>
      <c r="C124" s="1091">
        <v>2</v>
      </c>
      <c r="D124" s="1091" t="s">
        <v>1055</v>
      </c>
      <c r="E124" s="1113">
        <v>8</v>
      </c>
      <c r="F124" s="1091">
        <v>3</v>
      </c>
      <c r="G124" s="1091" t="s">
        <v>1055</v>
      </c>
      <c r="H124" s="1091">
        <v>5</v>
      </c>
      <c r="I124" s="1113">
        <v>8</v>
      </c>
      <c r="J124" s="1091" t="s">
        <v>1055</v>
      </c>
      <c r="K124" s="1091" t="s">
        <v>1055</v>
      </c>
      <c r="L124" s="1091" t="s">
        <v>1055</v>
      </c>
      <c r="M124" s="1113" t="s">
        <v>1055</v>
      </c>
      <c r="N124" s="1091" t="s">
        <v>1055</v>
      </c>
      <c r="O124" s="1091" t="s">
        <v>1055</v>
      </c>
      <c r="P124" s="1091" t="s">
        <v>1055</v>
      </c>
      <c r="Q124" s="1113" t="s">
        <v>1055</v>
      </c>
      <c r="R124" s="1091" t="s">
        <v>1055</v>
      </c>
      <c r="S124" s="1091" t="s">
        <v>1055</v>
      </c>
      <c r="T124" s="1091" t="s">
        <v>1055</v>
      </c>
      <c r="U124" s="1113" t="s">
        <v>1055</v>
      </c>
      <c r="V124" s="1091" t="s">
        <v>1055</v>
      </c>
    </row>
    <row r="125" spans="1:22" ht="15" customHeight="1" x14ac:dyDescent="0.35">
      <c r="A125" s="2129" t="s">
        <v>291</v>
      </c>
      <c r="B125" s="2107" t="s">
        <v>1055</v>
      </c>
      <c r="C125" s="1091" t="s">
        <v>1055</v>
      </c>
      <c r="D125" s="1091" t="s">
        <v>1055</v>
      </c>
      <c r="E125" s="1113" t="s">
        <v>1055</v>
      </c>
      <c r="F125" s="1091">
        <v>1</v>
      </c>
      <c r="G125" s="1091" t="s">
        <v>1055</v>
      </c>
      <c r="H125" s="1091" t="s">
        <v>1055</v>
      </c>
      <c r="I125" s="1113">
        <v>1</v>
      </c>
      <c r="J125" s="1091" t="s">
        <v>1055</v>
      </c>
      <c r="K125" s="1091" t="s">
        <v>1055</v>
      </c>
      <c r="L125" s="1091" t="s">
        <v>1055</v>
      </c>
      <c r="M125" s="1113" t="s">
        <v>1055</v>
      </c>
      <c r="N125" s="1091" t="s">
        <v>1055</v>
      </c>
      <c r="O125" s="1091" t="s">
        <v>1055</v>
      </c>
      <c r="P125" s="1091" t="s">
        <v>1055</v>
      </c>
      <c r="Q125" s="1113" t="s">
        <v>1055</v>
      </c>
      <c r="R125" s="1091" t="s">
        <v>1055</v>
      </c>
      <c r="S125" s="1091" t="s">
        <v>1055</v>
      </c>
      <c r="T125" s="1091" t="s">
        <v>1055</v>
      </c>
      <c r="U125" s="1113" t="s">
        <v>1055</v>
      </c>
      <c r="V125" s="1091" t="s">
        <v>1055</v>
      </c>
    </row>
    <row r="126" spans="1:22" ht="15" customHeight="1" x14ac:dyDescent="0.35">
      <c r="A126" s="2128" t="s">
        <v>292</v>
      </c>
      <c r="B126" s="2107">
        <v>2</v>
      </c>
      <c r="C126" s="1091" t="s">
        <v>1055</v>
      </c>
      <c r="D126" s="1091" t="s">
        <v>1055</v>
      </c>
      <c r="E126" s="1113">
        <v>2</v>
      </c>
      <c r="F126" s="1091" t="s">
        <v>1055</v>
      </c>
      <c r="G126" s="1091" t="s">
        <v>1055</v>
      </c>
      <c r="H126" s="1091" t="s">
        <v>1055</v>
      </c>
      <c r="I126" s="1113" t="s">
        <v>1055</v>
      </c>
      <c r="J126" s="1091" t="s">
        <v>1055</v>
      </c>
      <c r="K126" s="1091" t="s">
        <v>1055</v>
      </c>
      <c r="L126" s="1091" t="s">
        <v>1055</v>
      </c>
      <c r="M126" s="1113" t="s">
        <v>1055</v>
      </c>
      <c r="N126" s="1091" t="s">
        <v>1055</v>
      </c>
      <c r="O126" s="1091" t="s">
        <v>1055</v>
      </c>
      <c r="P126" s="1091" t="s">
        <v>1055</v>
      </c>
      <c r="Q126" s="1113" t="s">
        <v>1055</v>
      </c>
      <c r="R126" s="1091" t="s">
        <v>1055</v>
      </c>
      <c r="S126" s="1091" t="s">
        <v>1055</v>
      </c>
      <c r="T126" s="1091" t="s">
        <v>1055</v>
      </c>
      <c r="U126" s="1113" t="s">
        <v>1055</v>
      </c>
      <c r="V126" s="1091" t="s">
        <v>1055</v>
      </c>
    </row>
    <row r="127" spans="1:22" ht="15" customHeight="1" x14ac:dyDescent="0.2">
      <c r="A127" s="1886" t="s">
        <v>145</v>
      </c>
      <c r="B127" s="2102">
        <v>13</v>
      </c>
      <c r="C127" s="1127">
        <v>3</v>
      </c>
      <c r="D127" s="1127">
        <v>1</v>
      </c>
      <c r="E127" s="1127">
        <v>17</v>
      </c>
      <c r="F127" s="1127">
        <v>7</v>
      </c>
      <c r="G127" s="1127" t="s">
        <v>1055</v>
      </c>
      <c r="H127" s="1127">
        <v>5</v>
      </c>
      <c r="I127" s="1127">
        <v>12</v>
      </c>
      <c r="J127" s="1127" t="s">
        <v>1055</v>
      </c>
      <c r="K127" s="1127" t="s">
        <v>1055</v>
      </c>
      <c r="L127" s="1127" t="s">
        <v>1055</v>
      </c>
      <c r="M127" s="1127" t="s">
        <v>1055</v>
      </c>
      <c r="N127" s="1127" t="s">
        <v>1055</v>
      </c>
      <c r="O127" s="1127" t="s">
        <v>1055</v>
      </c>
      <c r="P127" s="1127" t="s">
        <v>1055</v>
      </c>
      <c r="Q127" s="1127" t="s">
        <v>1055</v>
      </c>
      <c r="R127" s="1127" t="s">
        <v>1055</v>
      </c>
      <c r="S127" s="1127" t="s">
        <v>1055</v>
      </c>
      <c r="T127" s="1127" t="s">
        <v>1055</v>
      </c>
      <c r="U127" s="1127" t="s">
        <v>1055</v>
      </c>
      <c r="V127" s="1127" t="s">
        <v>1055</v>
      </c>
    </row>
    <row r="128" spans="1:22" ht="15" customHeight="1" x14ac:dyDescent="0.2">
      <c r="A128" s="1886" t="s">
        <v>293</v>
      </c>
      <c r="B128" s="2115" t="s">
        <v>1055</v>
      </c>
      <c r="C128" s="1875" t="s">
        <v>1055</v>
      </c>
      <c r="D128" s="1875" t="s">
        <v>1055</v>
      </c>
      <c r="E128" s="1875" t="s">
        <v>1055</v>
      </c>
      <c r="F128" s="1875" t="s">
        <v>1055</v>
      </c>
      <c r="G128" s="1875" t="s">
        <v>1055</v>
      </c>
      <c r="H128" s="1875" t="s">
        <v>1055</v>
      </c>
      <c r="I128" s="1875" t="s">
        <v>1055</v>
      </c>
      <c r="J128" s="1875" t="s">
        <v>1055</v>
      </c>
      <c r="K128" s="1875" t="s">
        <v>1055</v>
      </c>
      <c r="L128" s="1875" t="s">
        <v>1055</v>
      </c>
      <c r="M128" s="1875" t="s">
        <v>1055</v>
      </c>
      <c r="N128" s="1875" t="s">
        <v>1055</v>
      </c>
      <c r="O128" s="1875" t="s">
        <v>1055</v>
      </c>
      <c r="P128" s="1875" t="s">
        <v>1055</v>
      </c>
      <c r="Q128" s="1875" t="s">
        <v>1055</v>
      </c>
      <c r="R128" s="1875" t="s">
        <v>1055</v>
      </c>
      <c r="S128" s="1875" t="s">
        <v>1055</v>
      </c>
      <c r="T128" s="1875" t="s">
        <v>1055</v>
      </c>
      <c r="U128" s="1875" t="s">
        <v>1055</v>
      </c>
      <c r="V128" s="1875" t="s">
        <v>1055</v>
      </c>
    </row>
    <row r="129" spans="1:22" ht="15" customHeight="1" x14ac:dyDescent="0.2">
      <c r="A129" s="1142" t="s">
        <v>238</v>
      </c>
      <c r="B129" s="2107">
        <v>63</v>
      </c>
      <c r="C129" s="1091">
        <v>21</v>
      </c>
      <c r="D129" s="1091">
        <v>21</v>
      </c>
      <c r="E129" s="1113">
        <v>105</v>
      </c>
      <c r="F129" s="1091">
        <v>87</v>
      </c>
      <c r="G129" s="1091">
        <v>5</v>
      </c>
      <c r="H129" s="1091">
        <v>15</v>
      </c>
      <c r="I129" s="1113">
        <v>107</v>
      </c>
      <c r="J129" s="1091" t="s">
        <v>1055</v>
      </c>
      <c r="K129" s="1091" t="s">
        <v>1055</v>
      </c>
      <c r="L129" s="1091" t="s">
        <v>1055</v>
      </c>
      <c r="M129" s="1113" t="s">
        <v>1055</v>
      </c>
      <c r="N129" s="1091" t="s">
        <v>1055</v>
      </c>
      <c r="O129" s="1091" t="s">
        <v>1055</v>
      </c>
      <c r="P129" s="1091" t="s">
        <v>1055</v>
      </c>
      <c r="Q129" s="1113" t="s">
        <v>1055</v>
      </c>
      <c r="R129" s="1091">
        <v>1</v>
      </c>
      <c r="S129" s="1091" t="s">
        <v>1055</v>
      </c>
      <c r="T129" s="1091" t="s">
        <v>1055</v>
      </c>
      <c r="U129" s="1113">
        <v>1</v>
      </c>
      <c r="V129" s="1091">
        <v>9</v>
      </c>
    </row>
    <row r="130" spans="1:22" ht="15" customHeight="1" x14ac:dyDescent="0.35">
      <c r="A130" s="2119" t="s">
        <v>294</v>
      </c>
      <c r="B130" s="2107" t="s">
        <v>1055</v>
      </c>
      <c r="C130" s="1091" t="s">
        <v>1055</v>
      </c>
      <c r="D130" s="1091" t="s">
        <v>1055</v>
      </c>
      <c r="E130" s="1113" t="s">
        <v>1055</v>
      </c>
      <c r="F130" s="1091" t="s">
        <v>1055</v>
      </c>
      <c r="G130" s="1091" t="s">
        <v>1055</v>
      </c>
      <c r="H130" s="1091" t="s">
        <v>1055</v>
      </c>
      <c r="I130" s="1113" t="s">
        <v>1055</v>
      </c>
      <c r="J130" s="1091" t="s">
        <v>1055</v>
      </c>
      <c r="K130" s="1091" t="s">
        <v>1055</v>
      </c>
      <c r="L130" s="1091" t="s">
        <v>1055</v>
      </c>
      <c r="M130" s="1113" t="s">
        <v>1055</v>
      </c>
      <c r="N130" s="1091">
        <v>3</v>
      </c>
      <c r="O130" s="1091">
        <v>10</v>
      </c>
      <c r="P130" s="1091" t="s">
        <v>1055</v>
      </c>
      <c r="Q130" s="1113">
        <v>13</v>
      </c>
      <c r="R130" s="1091" t="s">
        <v>1055</v>
      </c>
      <c r="S130" s="1091" t="s">
        <v>1055</v>
      </c>
      <c r="T130" s="1091" t="s">
        <v>1055</v>
      </c>
      <c r="U130" s="1113" t="s">
        <v>1055</v>
      </c>
      <c r="V130" s="1091" t="s">
        <v>1055</v>
      </c>
    </row>
    <row r="131" spans="1:22" ht="15" customHeight="1" x14ac:dyDescent="0.35">
      <c r="A131" s="2119" t="s">
        <v>0</v>
      </c>
      <c r="B131" s="2107" t="s">
        <v>1055</v>
      </c>
      <c r="C131" s="1091" t="s">
        <v>1055</v>
      </c>
      <c r="D131" s="1091" t="s">
        <v>1055</v>
      </c>
      <c r="E131" s="1113" t="s">
        <v>1055</v>
      </c>
      <c r="F131" s="1091" t="s">
        <v>1055</v>
      </c>
      <c r="G131" s="1091" t="s">
        <v>1055</v>
      </c>
      <c r="H131" s="1091" t="s">
        <v>1055</v>
      </c>
      <c r="I131" s="1113" t="s">
        <v>1055</v>
      </c>
      <c r="J131" s="1091" t="s">
        <v>1055</v>
      </c>
      <c r="K131" s="1091" t="s">
        <v>1055</v>
      </c>
      <c r="L131" s="1091" t="s">
        <v>1055</v>
      </c>
      <c r="M131" s="1113" t="s">
        <v>1055</v>
      </c>
      <c r="N131" s="1091">
        <v>48</v>
      </c>
      <c r="O131" s="1091">
        <v>22</v>
      </c>
      <c r="P131" s="1091" t="s">
        <v>1055</v>
      </c>
      <c r="Q131" s="1113">
        <v>70</v>
      </c>
      <c r="R131" s="1091" t="s">
        <v>1055</v>
      </c>
      <c r="S131" s="1091" t="s">
        <v>1055</v>
      </c>
      <c r="T131" s="1091" t="s">
        <v>1055</v>
      </c>
      <c r="U131" s="1113" t="s">
        <v>1055</v>
      </c>
      <c r="V131" s="1091" t="s">
        <v>1055</v>
      </c>
    </row>
    <row r="132" spans="1:22" ht="15" customHeight="1" x14ac:dyDescent="0.2">
      <c r="A132" s="1142" t="s">
        <v>239</v>
      </c>
      <c r="B132" s="2107">
        <v>18</v>
      </c>
      <c r="C132" s="1091">
        <v>10</v>
      </c>
      <c r="D132" s="1091">
        <v>22</v>
      </c>
      <c r="E132" s="1113">
        <v>50</v>
      </c>
      <c r="F132" s="1091">
        <v>27</v>
      </c>
      <c r="G132" s="1091">
        <v>3</v>
      </c>
      <c r="H132" s="1091">
        <v>15</v>
      </c>
      <c r="I132" s="1113">
        <v>45</v>
      </c>
      <c r="J132" s="1091" t="s">
        <v>1055</v>
      </c>
      <c r="K132" s="1091" t="s">
        <v>1055</v>
      </c>
      <c r="L132" s="1091" t="s">
        <v>1055</v>
      </c>
      <c r="M132" s="1113" t="s">
        <v>1055</v>
      </c>
      <c r="N132" s="1091" t="s">
        <v>1055</v>
      </c>
      <c r="O132" s="1091" t="s">
        <v>1055</v>
      </c>
      <c r="P132" s="1091" t="s">
        <v>1055</v>
      </c>
      <c r="Q132" s="1113" t="s">
        <v>1055</v>
      </c>
      <c r="R132" s="1091" t="s">
        <v>1055</v>
      </c>
      <c r="S132" s="1091" t="s">
        <v>1055</v>
      </c>
      <c r="T132" s="1091" t="s">
        <v>1055</v>
      </c>
      <c r="U132" s="1113" t="s">
        <v>1055</v>
      </c>
      <c r="V132" s="1091">
        <v>4</v>
      </c>
    </row>
    <row r="133" spans="1:22" ht="15" customHeight="1" x14ac:dyDescent="0.35">
      <c r="A133" s="1074" t="s">
        <v>772</v>
      </c>
      <c r="B133" s="2107" t="s">
        <v>1055</v>
      </c>
      <c r="C133" s="1091" t="s">
        <v>1055</v>
      </c>
      <c r="D133" s="1091" t="s">
        <v>1055</v>
      </c>
      <c r="E133" s="1113" t="s">
        <v>1055</v>
      </c>
      <c r="F133" s="1091" t="s">
        <v>1055</v>
      </c>
      <c r="G133" s="1091" t="s">
        <v>1055</v>
      </c>
      <c r="H133" s="1091" t="s">
        <v>1055</v>
      </c>
      <c r="I133" s="1113" t="s">
        <v>1055</v>
      </c>
      <c r="J133" s="1091" t="s">
        <v>1055</v>
      </c>
      <c r="K133" s="1091" t="s">
        <v>1055</v>
      </c>
      <c r="L133" s="1091" t="s">
        <v>1055</v>
      </c>
      <c r="M133" s="1113" t="s">
        <v>1055</v>
      </c>
      <c r="N133" s="1091" t="s">
        <v>1055</v>
      </c>
      <c r="O133" s="1091" t="s">
        <v>1055</v>
      </c>
      <c r="P133" s="1091" t="s">
        <v>1055</v>
      </c>
      <c r="Q133" s="1113" t="s">
        <v>1055</v>
      </c>
      <c r="R133" s="1091" t="s">
        <v>1055</v>
      </c>
      <c r="S133" s="1091" t="s">
        <v>1055</v>
      </c>
      <c r="T133" s="1091" t="s">
        <v>1055</v>
      </c>
      <c r="U133" s="1113" t="s">
        <v>1055</v>
      </c>
      <c r="V133" s="1091" t="s">
        <v>1055</v>
      </c>
    </row>
    <row r="134" spans="1:22" ht="15" customHeight="1" x14ac:dyDescent="0.2">
      <c r="A134" s="1074" t="s">
        <v>458</v>
      </c>
      <c r="B134" s="2107" t="s">
        <v>1055</v>
      </c>
      <c r="C134" s="1091" t="s">
        <v>1055</v>
      </c>
      <c r="D134" s="1091" t="s">
        <v>1055</v>
      </c>
      <c r="E134" s="1113" t="s">
        <v>1055</v>
      </c>
      <c r="F134" s="1091" t="s">
        <v>1055</v>
      </c>
      <c r="G134" s="1091" t="s">
        <v>1055</v>
      </c>
      <c r="H134" s="1091" t="s">
        <v>1055</v>
      </c>
      <c r="I134" s="1113" t="s">
        <v>1055</v>
      </c>
      <c r="J134" s="1091" t="s">
        <v>1055</v>
      </c>
      <c r="K134" s="1091" t="s">
        <v>1055</v>
      </c>
      <c r="L134" s="1091" t="s">
        <v>1055</v>
      </c>
      <c r="M134" s="1113" t="s">
        <v>1055</v>
      </c>
      <c r="N134" s="1091" t="s">
        <v>1055</v>
      </c>
      <c r="O134" s="1091" t="s">
        <v>1055</v>
      </c>
      <c r="P134" s="1091" t="s">
        <v>1055</v>
      </c>
      <c r="Q134" s="1113" t="s">
        <v>1055</v>
      </c>
      <c r="R134" s="1091" t="s">
        <v>1055</v>
      </c>
      <c r="S134" s="1091" t="s">
        <v>1055</v>
      </c>
      <c r="T134" s="1091" t="s">
        <v>1055</v>
      </c>
      <c r="U134" s="1113" t="s">
        <v>1055</v>
      </c>
      <c r="V134" s="1091" t="s">
        <v>1055</v>
      </c>
    </row>
    <row r="135" spans="1:22" ht="15" customHeight="1" x14ac:dyDescent="0.2">
      <c r="A135" s="1142" t="s">
        <v>300</v>
      </c>
      <c r="B135" s="2107">
        <v>17</v>
      </c>
      <c r="C135" s="1091">
        <v>6</v>
      </c>
      <c r="D135" s="1091">
        <v>17</v>
      </c>
      <c r="E135" s="1113">
        <v>40</v>
      </c>
      <c r="F135" s="1091" t="s">
        <v>1055</v>
      </c>
      <c r="G135" s="1091" t="s">
        <v>1055</v>
      </c>
      <c r="H135" s="1091" t="s">
        <v>1055</v>
      </c>
      <c r="I135" s="1113" t="s">
        <v>1055</v>
      </c>
      <c r="J135" s="1091" t="s">
        <v>1055</v>
      </c>
      <c r="K135" s="1091" t="s">
        <v>1055</v>
      </c>
      <c r="L135" s="1091" t="s">
        <v>1055</v>
      </c>
      <c r="M135" s="1113" t="s">
        <v>1055</v>
      </c>
      <c r="N135" s="1091" t="s">
        <v>1055</v>
      </c>
      <c r="O135" s="1091" t="s">
        <v>1055</v>
      </c>
      <c r="P135" s="1091" t="s">
        <v>1055</v>
      </c>
      <c r="Q135" s="1113" t="s">
        <v>1055</v>
      </c>
      <c r="R135" s="1091" t="s">
        <v>1055</v>
      </c>
      <c r="S135" s="1091" t="s">
        <v>1055</v>
      </c>
      <c r="T135" s="1091" t="s">
        <v>1055</v>
      </c>
      <c r="U135" s="1113" t="s">
        <v>1055</v>
      </c>
      <c r="V135" s="1091">
        <v>7</v>
      </c>
    </row>
    <row r="136" spans="1:22" ht="15" customHeight="1" x14ac:dyDescent="0.2">
      <c r="A136" s="1090" t="s">
        <v>507</v>
      </c>
      <c r="B136" s="2107" t="s">
        <v>1055</v>
      </c>
      <c r="C136" s="1091" t="s">
        <v>1055</v>
      </c>
      <c r="D136" s="1091" t="s">
        <v>1055</v>
      </c>
      <c r="E136" s="1113" t="s">
        <v>1055</v>
      </c>
      <c r="F136" s="1091" t="s">
        <v>1055</v>
      </c>
      <c r="G136" s="1091" t="s">
        <v>1055</v>
      </c>
      <c r="H136" s="1091" t="s">
        <v>1055</v>
      </c>
      <c r="I136" s="1113" t="s">
        <v>1055</v>
      </c>
      <c r="J136" s="1091" t="s">
        <v>1055</v>
      </c>
      <c r="K136" s="1091" t="s">
        <v>1055</v>
      </c>
      <c r="L136" s="1091" t="s">
        <v>1055</v>
      </c>
      <c r="M136" s="1113" t="s">
        <v>1055</v>
      </c>
      <c r="N136" s="1091" t="s">
        <v>1055</v>
      </c>
      <c r="O136" s="1091" t="s">
        <v>1055</v>
      </c>
      <c r="P136" s="1091" t="s">
        <v>1055</v>
      </c>
      <c r="Q136" s="1113" t="s">
        <v>1055</v>
      </c>
      <c r="R136" s="1091" t="s">
        <v>1055</v>
      </c>
      <c r="S136" s="1091" t="s">
        <v>1055</v>
      </c>
      <c r="T136" s="1091" t="s">
        <v>1055</v>
      </c>
      <c r="U136" s="1113" t="s">
        <v>1055</v>
      </c>
      <c r="V136" s="1091" t="s">
        <v>1055</v>
      </c>
    </row>
    <row r="137" spans="1:22" ht="15" customHeight="1" x14ac:dyDescent="0.2">
      <c r="A137" s="1142" t="s">
        <v>590</v>
      </c>
      <c r="B137" s="2107">
        <v>7</v>
      </c>
      <c r="C137" s="1091">
        <v>2</v>
      </c>
      <c r="D137" s="1091">
        <v>3</v>
      </c>
      <c r="E137" s="1113">
        <v>12</v>
      </c>
      <c r="F137" s="1091" t="s">
        <v>1055</v>
      </c>
      <c r="G137" s="1091" t="s">
        <v>1055</v>
      </c>
      <c r="H137" s="1091" t="s">
        <v>1055</v>
      </c>
      <c r="I137" s="1113" t="s">
        <v>1055</v>
      </c>
      <c r="J137" s="1091" t="s">
        <v>1055</v>
      </c>
      <c r="K137" s="1091" t="s">
        <v>1055</v>
      </c>
      <c r="L137" s="1091" t="s">
        <v>1055</v>
      </c>
      <c r="M137" s="1113" t="s">
        <v>1055</v>
      </c>
      <c r="N137" s="1091" t="s">
        <v>1055</v>
      </c>
      <c r="O137" s="1091" t="s">
        <v>1055</v>
      </c>
      <c r="P137" s="1091" t="s">
        <v>1055</v>
      </c>
      <c r="Q137" s="1113" t="s">
        <v>1055</v>
      </c>
      <c r="R137" s="1091">
        <v>2</v>
      </c>
      <c r="S137" s="1091" t="s">
        <v>1055</v>
      </c>
      <c r="T137" s="1091" t="s">
        <v>1055</v>
      </c>
      <c r="U137" s="1113">
        <v>2</v>
      </c>
      <c r="V137" s="1091">
        <v>2</v>
      </c>
    </row>
    <row r="138" spans="1:22" ht="15" customHeight="1" thickBot="1" x14ac:dyDescent="0.4">
      <c r="A138" s="2121" t="s">
        <v>295</v>
      </c>
      <c r="B138" s="2109">
        <v>12</v>
      </c>
      <c r="C138" s="1133">
        <v>8</v>
      </c>
      <c r="D138" s="1133">
        <v>2</v>
      </c>
      <c r="E138" s="1883">
        <v>22</v>
      </c>
      <c r="F138" s="1133">
        <v>21</v>
      </c>
      <c r="G138" s="1133">
        <v>2</v>
      </c>
      <c r="H138" s="1133">
        <v>27</v>
      </c>
      <c r="I138" s="1883">
        <v>50</v>
      </c>
      <c r="J138" s="1133" t="s">
        <v>1055</v>
      </c>
      <c r="K138" s="1133" t="s">
        <v>1055</v>
      </c>
      <c r="L138" s="1133" t="s">
        <v>1055</v>
      </c>
      <c r="M138" s="1883" t="s">
        <v>1055</v>
      </c>
      <c r="N138" s="1133" t="s">
        <v>1055</v>
      </c>
      <c r="O138" s="1133" t="s">
        <v>1055</v>
      </c>
      <c r="P138" s="1133" t="s">
        <v>1055</v>
      </c>
      <c r="Q138" s="1883" t="s">
        <v>1055</v>
      </c>
      <c r="R138" s="1133">
        <v>4</v>
      </c>
      <c r="S138" s="1133">
        <v>3</v>
      </c>
      <c r="T138" s="1133" t="s">
        <v>1055</v>
      </c>
      <c r="U138" s="1883">
        <v>7</v>
      </c>
      <c r="V138" s="1133" t="s">
        <v>1055</v>
      </c>
    </row>
    <row r="139" spans="1:22" ht="15" customHeight="1" thickBot="1" x14ac:dyDescent="0.25">
      <c r="A139" s="1101" t="s">
        <v>145</v>
      </c>
      <c r="B139" s="2112">
        <v>117</v>
      </c>
      <c r="C139" s="1136">
        <v>47</v>
      </c>
      <c r="D139" s="1136">
        <v>65</v>
      </c>
      <c r="E139" s="1136">
        <v>229</v>
      </c>
      <c r="F139" s="1136">
        <v>135</v>
      </c>
      <c r="G139" s="1136">
        <v>10</v>
      </c>
      <c r="H139" s="1136">
        <v>57</v>
      </c>
      <c r="I139" s="1136">
        <v>202</v>
      </c>
      <c r="J139" s="1136" t="s">
        <v>1055</v>
      </c>
      <c r="K139" s="1136" t="s">
        <v>1055</v>
      </c>
      <c r="L139" s="1136" t="s">
        <v>1055</v>
      </c>
      <c r="M139" s="1136" t="s">
        <v>1055</v>
      </c>
      <c r="N139" s="1136">
        <v>51</v>
      </c>
      <c r="O139" s="1136">
        <v>32</v>
      </c>
      <c r="P139" s="1136" t="s">
        <v>1055</v>
      </c>
      <c r="Q139" s="1136">
        <v>83</v>
      </c>
      <c r="R139" s="1136">
        <v>7</v>
      </c>
      <c r="S139" s="1136">
        <v>3</v>
      </c>
      <c r="T139" s="1136" t="s">
        <v>1055</v>
      </c>
      <c r="U139" s="1136">
        <v>10</v>
      </c>
      <c r="V139" s="1136">
        <v>22</v>
      </c>
    </row>
    <row r="140" spans="1:22" ht="15" customHeight="1" x14ac:dyDescent="0.2">
      <c r="A140" s="2127" t="s">
        <v>345</v>
      </c>
      <c r="B140" s="2116" t="s">
        <v>1055</v>
      </c>
      <c r="C140" s="2105" t="s">
        <v>1055</v>
      </c>
      <c r="D140" s="2105" t="s">
        <v>1055</v>
      </c>
      <c r="E140" s="2105" t="s">
        <v>1055</v>
      </c>
      <c r="F140" s="2105" t="s">
        <v>1055</v>
      </c>
      <c r="G140" s="2105" t="s">
        <v>1055</v>
      </c>
      <c r="H140" s="2105" t="s">
        <v>1055</v>
      </c>
      <c r="I140" s="2105" t="s">
        <v>1055</v>
      </c>
      <c r="J140" s="2105" t="s">
        <v>1055</v>
      </c>
      <c r="K140" s="2105" t="s">
        <v>1055</v>
      </c>
      <c r="L140" s="2105" t="s">
        <v>1055</v>
      </c>
      <c r="M140" s="2105" t="s">
        <v>1055</v>
      </c>
      <c r="N140" s="2105" t="s">
        <v>1055</v>
      </c>
      <c r="O140" s="2105" t="s">
        <v>1055</v>
      </c>
      <c r="P140" s="2105" t="s">
        <v>1055</v>
      </c>
      <c r="Q140" s="2105" t="s">
        <v>1055</v>
      </c>
      <c r="R140" s="2105" t="s">
        <v>1055</v>
      </c>
      <c r="S140" s="2105" t="s">
        <v>1055</v>
      </c>
      <c r="T140" s="2105" t="s">
        <v>1055</v>
      </c>
      <c r="U140" s="2105" t="s">
        <v>1055</v>
      </c>
      <c r="V140" s="2105">
        <v>14</v>
      </c>
    </row>
    <row r="141" spans="1:22" ht="15" customHeight="1" x14ac:dyDescent="0.2">
      <c r="A141" s="1142" t="s">
        <v>342</v>
      </c>
      <c r="B141" s="2107">
        <v>9</v>
      </c>
      <c r="C141" s="1091">
        <v>6</v>
      </c>
      <c r="D141" s="1091">
        <v>2</v>
      </c>
      <c r="E141" s="1113">
        <v>17</v>
      </c>
      <c r="F141" s="1091">
        <v>5</v>
      </c>
      <c r="G141" s="1091">
        <v>1</v>
      </c>
      <c r="H141" s="1091">
        <v>1</v>
      </c>
      <c r="I141" s="1113">
        <v>7</v>
      </c>
      <c r="J141" s="1091">
        <v>1</v>
      </c>
      <c r="K141" s="1091" t="s">
        <v>1055</v>
      </c>
      <c r="L141" s="1091" t="s">
        <v>1055</v>
      </c>
      <c r="M141" s="1113">
        <v>1</v>
      </c>
      <c r="N141" s="1091" t="s">
        <v>1055</v>
      </c>
      <c r="O141" s="1091" t="s">
        <v>1055</v>
      </c>
      <c r="P141" s="1091" t="s">
        <v>1055</v>
      </c>
      <c r="Q141" s="1113" t="s">
        <v>1055</v>
      </c>
      <c r="R141" s="1091" t="s">
        <v>1055</v>
      </c>
      <c r="S141" s="1091" t="s">
        <v>1055</v>
      </c>
      <c r="T141" s="1091" t="s">
        <v>1055</v>
      </c>
      <c r="U141" s="1113" t="s">
        <v>1055</v>
      </c>
      <c r="V141" s="1091" t="s">
        <v>1055</v>
      </c>
    </row>
    <row r="142" spans="1:22" s="1076" customFormat="1" ht="15" customHeight="1" x14ac:dyDescent="0.2">
      <c r="A142" s="1142" t="s">
        <v>343</v>
      </c>
      <c r="B142" s="2107">
        <v>21</v>
      </c>
      <c r="C142" s="1091">
        <v>21</v>
      </c>
      <c r="D142" s="1091">
        <v>4</v>
      </c>
      <c r="E142" s="1113">
        <v>46</v>
      </c>
      <c r="F142" s="1091">
        <v>13</v>
      </c>
      <c r="G142" s="1091">
        <v>1</v>
      </c>
      <c r="H142" s="1091">
        <v>5</v>
      </c>
      <c r="I142" s="1113">
        <v>19</v>
      </c>
      <c r="J142" s="1091">
        <v>1</v>
      </c>
      <c r="K142" s="1091" t="s">
        <v>1055</v>
      </c>
      <c r="L142" s="1091" t="s">
        <v>1055</v>
      </c>
      <c r="M142" s="1113">
        <v>1</v>
      </c>
      <c r="N142" s="1091" t="s">
        <v>1055</v>
      </c>
      <c r="O142" s="1091" t="s">
        <v>1055</v>
      </c>
      <c r="P142" s="1091" t="s">
        <v>1055</v>
      </c>
      <c r="Q142" s="1113" t="s">
        <v>1055</v>
      </c>
      <c r="R142" s="1091">
        <v>4</v>
      </c>
      <c r="S142" s="1091" t="s">
        <v>1055</v>
      </c>
      <c r="T142" s="1091" t="s">
        <v>1055</v>
      </c>
      <c r="U142" s="1113">
        <v>4</v>
      </c>
      <c r="V142" s="1091" t="s">
        <v>1055</v>
      </c>
    </row>
    <row r="143" spans="1:22" ht="15" customHeight="1" x14ac:dyDescent="0.35">
      <c r="A143" s="1142" t="s">
        <v>298</v>
      </c>
      <c r="B143" s="2107">
        <v>9</v>
      </c>
      <c r="C143" s="1091">
        <v>3</v>
      </c>
      <c r="D143" s="1091">
        <v>4</v>
      </c>
      <c r="E143" s="1113">
        <v>16</v>
      </c>
      <c r="F143" s="1091" t="s">
        <v>1055</v>
      </c>
      <c r="G143" s="1091" t="s">
        <v>1055</v>
      </c>
      <c r="H143" s="1091" t="s">
        <v>1055</v>
      </c>
      <c r="I143" s="1113" t="s">
        <v>1055</v>
      </c>
      <c r="J143" s="1091" t="s">
        <v>1055</v>
      </c>
      <c r="K143" s="1091" t="s">
        <v>1055</v>
      </c>
      <c r="L143" s="1091" t="s">
        <v>1055</v>
      </c>
      <c r="M143" s="1113" t="s">
        <v>1055</v>
      </c>
      <c r="N143" s="1091" t="s">
        <v>1055</v>
      </c>
      <c r="O143" s="1091" t="s">
        <v>1055</v>
      </c>
      <c r="P143" s="1091" t="s">
        <v>1055</v>
      </c>
      <c r="Q143" s="1113" t="s">
        <v>1055</v>
      </c>
      <c r="R143" s="1091" t="s">
        <v>1055</v>
      </c>
      <c r="S143" s="1091" t="s">
        <v>1055</v>
      </c>
      <c r="T143" s="1091" t="s">
        <v>1055</v>
      </c>
      <c r="U143" s="1113" t="s">
        <v>1055</v>
      </c>
      <c r="V143" s="1091" t="s">
        <v>1055</v>
      </c>
    </row>
    <row r="144" spans="1:22" ht="15" customHeight="1" thickBot="1" x14ac:dyDescent="0.25">
      <c r="A144" s="1143" t="s">
        <v>341</v>
      </c>
      <c r="B144" s="2109">
        <v>9</v>
      </c>
      <c r="C144" s="1133">
        <v>9</v>
      </c>
      <c r="D144" s="1133">
        <v>1</v>
      </c>
      <c r="E144" s="1883">
        <v>19</v>
      </c>
      <c r="F144" s="1133">
        <v>21</v>
      </c>
      <c r="G144" s="1133">
        <v>2</v>
      </c>
      <c r="H144" s="1133">
        <v>11</v>
      </c>
      <c r="I144" s="1883">
        <v>34</v>
      </c>
      <c r="J144" s="1133" t="s">
        <v>1055</v>
      </c>
      <c r="K144" s="1133" t="s">
        <v>1055</v>
      </c>
      <c r="L144" s="1133">
        <v>1</v>
      </c>
      <c r="M144" s="1883">
        <v>1</v>
      </c>
      <c r="N144" s="1133" t="s">
        <v>1055</v>
      </c>
      <c r="O144" s="1133" t="s">
        <v>1055</v>
      </c>
      <c r="P144" s="1133" t="s">
        <v>1055</v>
      </c>
      <c r="Q144" s="1883" t="s">
        <v>1055</v>
      </c>
      <c r="R144" s="1133">
        <v>3</v>
      </c>
      <c r="S144" s="1133" t="s">
        <v>1055</v>
      </c>
      <c r="T144" s="1133" t="s">
        <v>1055</v>
      </c>
      <c r="U144" s="1883">
        <v>3</v>
      </c>
      <c r="V144" s="1133" t="s">
        <v>1055</v>
      </c>
    </row>
    <row r="145" spans="1:22" ht="15" customHeight="1" thickBot="1" x14ac:dyDescent="0.25">
      <c r="A145" s="1101" t="s">
        <v>145</v>
      </c>
      <c r="B145" s="2117">
        <v>48</v>
      </c>
      <c r="C145" s="1101">
        <v>39</v>
      </c>
      <c r="D145" s="1101">
        <v>11</v>
      </c>
      <c r="E145" s="1101">
        <v>98</v>
      </c>
      <c r="F145" s="1101">
        <v>39</v>
      </c>
      <c r="G145" s="1101">
        <v>4</v>
      </c>
      <c r="H145" s="1101">
        <v>17</v>
      </c>
      <c r="I145" s="1101">
        <v>60</v>
      </c>
      <c r="J145" s="1101">
        <v>2</v>
      </c>
      <c r="K145" s="1101" t="s">
        <v>1055</v>
      </c>
      <c r="L145" s="1101">
        <v>1</v>
      </c>
      <c r="M145" s="1101">
        <v>3</v>
      </c>
      <c r="N145" s="1101" t="s">
        <v>1055</v>
      </c>
      <c r="O145" s="1101" t="s">
        <v>1055</v>
      </c>
      <c r="P145" s="1101" t="s">
        <v>1055</v>
      </c>
      <c r="Q145" s="1101" t="s">
        <v>1055</v>
      </c>
      <c r="R145" s="1101">
        <v>7</v>
      </c>
      <c r="S145" s="1101" t="s">
        <v>1055</v>
      </c>
      <c r="T145" s="1101" t="s">
        <v>1055</v>
      </c>
      <c r="U145" s="1101">
        <v>7</v>
      </c>
      <c r="V145" s="1101">
        <v>14</v>
      </c>
    </row>
    <row r="146" spans="1:22" ht="15" customHeight="1" thickBot="1" x14ac:dyDescent="0.25">
      <c r="A146" s="1164" t="s">
        <v>355</v>
      </c>
      <c r="B146" s="2118">
        <v>2272</v>
      </c>
      <c r="C146" s="1165">
        <v>789</v>
      </c>
      <c r="D146" s="1165">
        <v>819</v>
      </c>
      <c r="E146" s="1165">
        <v>3880</v>
      </c>
      <c r="F146" s="1165">
        <v>1925</v>
      </c>
      <c r="G146" s="1165">
        <v>236</v>
      </c>
      <c r="H146" s="1165">
        <v>641</v>
      </c>
      <c r="I146" s="1165">
        <v>2802</v>
      </c>
      <c r="J146" s="1165">
        <v>142</v>
      </c>
      <c r="K146" s="1165">
        <v>11</v>
      </c>
      <c r="L146" s="1165">
        <v>37</v>
      </c>
      <c r="M146" s="1165">
        <v>190</v>
      </c>
      <c r="N146" s="1165">
        <v>344</v>
      </c>
      <c r="O146" s="1165">
        <v>126</v>
      </c>
      <c r="P146" s="1165" t="s">
        <v>1055</v>
      </c>
      <c r="Q146" s="1165">
        <v>470</v>
      </c>
      <c r="R146" s="1165">
        <v>119</v>
      </c>
      <c r="S146" s="1165">
        <v>29</v>
      </c>
      <c r="T146" s="1165" t="s">
        <v>1055</v>
      </c>
      <c r="U146" s="1165">
        <v>148</v>
      </c>
      <c r="V146" s="1165">
        <v>410</v>
      </c>
    </row>
    <row r="147" spans="1:22" ht="15" customHeight="1" x14ac:dyDescent="0.2">
      <c r="A147" s="2139"/>
      <c r="B147" s="1075"/>
      <c r="C147" s="1075"/>
      <c r="D147" s="1075"/>
      <c r="E147" s="1075"/>
      <c r="F147" s="1075"/>
      <c r="G147" s="1075"/>
      <c r="H147" s="1075"/>
      <c r="I147" s="1075"/>
      <c r="J147" s="1075"/>
      <c r="K147" s="1075"/>
      <c r="L147" s="1075"/>
      <c r="M147" s="1075"/>
      <c r="N147" s="1075"/>
      <c r="O147" s="1075"/>
      <c r="P147" s="1075"/>
      <c r="Q147" s="1075"/>
      <c r="R147" s="1075"/>
      <c r="S147" s="1075"/>
      <c r="T147" s="1075"/>
      <c r="U147" s="1075"/>
      <c r="V147" s="1075"/>
    </row>
    <row r="148" spans="1:22" ht="15" customHeight="1" x14ac:dyDescent="0.2">
      <c r="A148" s="628" t="s">
        <v>617</v>
      </c>
      <c r="B148" s="2135"/>
      <c r="C148" s="2135"/>
      <c r="D148" s="2135"/>
      <c r="E148" s="2135"/>
      <c r="F148" s="2135"/>
      <c r="G148" s="2135"/>
      <c r="H148" s="2135"/>
      <c r="I148" s="2135"/>
      <c r="J148" s="2135"/>
      <c r="K148" s="2135"/>
      <c r="L148" s="2135"/>
      <c r="M148" s="2135"/>
      <c r="N148" s="2135"/>
      <c r="O148" s="2135"/>
      <c r="P148" s="2135"/>
      <c r="Q148" s="2135"/>
      <c r="R148" s="2135"/>
      <c r="S148" s="2135"/>
      <c r="T148" s="2135"/>
      <c r="U148" s="2135"/>
      <c r="V148" s="2135"/>
    </row>
    <row r="149" spans="1:22" ht="15" customHeight="1" x14ac:dyDescent="0.2">
      <c r="A149" s="628" t="s">
        <v>1</v>
      </c>
      <c r="B149" s="1075"/>
      <c r="C149" s="1075"/>
      <c r="D149" s="1075"/>
      <c r="E149" s="1075"/>
      <c r="F149" s="1075"/>
      <c r="G149" s="1075"/>
      <c r="H149" s="1075"/>
      <c r="I149" s="1075"/>
      <c r="J149" s="1075"/>
      <c r="K149" s="2135"/>
      <c r="L149" s="2135"/>
      <c r="M149" s="2135"/>
      <c r="N149" s="2135"/>
      <c r="O149" s="2135"/>
      <c r="P149" s="2135"/>
      <c r="Q149" s="2135"/>
      <c r="R149" s="2135"/>
      <c r="S149" s="2135"/>
      <c r="T149" s="2135"/>
      <c r="U149" s="2135"/>
      <c r="V149" s="2135"/>
    </row>
    <row r="150" spans="1:22" ht="15" customHeight="1" x14ac:dyDescent="0.2">
      <c r="A150" s="628"/>
      <c r="B150" s="1075"/>
      <c r="C150" s="1075"/>
      <c r="D150" s="1075"/>
      <c r="E150" s="1075"/>
      <c r="F150" s="1075"/>
      <c r="G150" s="1075"/>
      <c r="H150" s="1075"/>
      <c r="I150" s="1075"/>
      <c r="J150" s="1075"/>
      <c r="K150" s="2135"/>
      <c r="L150" s="2135"/>
      <c r="M150" s="2135"/>
      <c r="N150" s="2135"/>
      <c r="O150" s="2135"/>
      <c r="P150" s="2135"/>
      <c r="Q150" s="2135"/>
      <c r="R150" s="2135"/>
      <c r="S150" s="2135"/>
      <c r="T150" s="2135"/>
      <c r="U150" s="2135"/>
      <c r="V150" s="2135"/>
    </row>
    <row r="151" spans="1:22" ht="15" customHeight="1" x14ac:dyDescent="0.2">
      <c r="A151" s="628"/>
      <c r="B151" s="1075"/>
      <c r="C151" s="1075"/>
      <c r="D151" s="1075"/>
      <c r="E151" s="1075"/>
      <c r="F151" s="1075"/>
      <c r="G151" s="1075"/>
      <c r="H151" s="1075"/>
      <c r="I151" s="1075"/>
      <c r="J151" s="1075"/>
      <c r="K151" s="2135"/>
      <c r="L151" s="2135"/>
      <c r="M151" s="2135"/>
      <c r="N151" s="2135"/>
      <c r="O151" s="2135"/>
      <c r="P151" s="2135"/>
      <c r="Q151" s="2135"/>
      <c r="R151" s="2135"/>
      <c r="S151" s="2135"/>
      <c r="T151" s="2135"/>
      <c r="U151" s="2135"/>
      <c r="V151" s="2135"/>
    </row>
    <row r="152" spans="1:22" x14ac:dyDescent="0.2">
      <c r="A152" s="629"/>
      <c r="B152" s="629"/>
      <c r="C152" s="629"/>
      <c r="D152" s="629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9"/>
      <c r="P152" s="629"/>
      <c r="Q152" s="629"/>
      <c r="U152" s="629"/>
    </row>
    <row r="153" spans="1:22" x14ac:dyDescent="0.2">
      <c r="A153" s="629"/>
      <c r="B153" s="629"/>
      <c r="C153" s="629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U153" s="629"/>
    </row>
    <row r="156" spans="1:22" ht="13.5" customHeight="1" x14ac:dyDescent="0.2"/>
    <row r="158" spans="1:22" x14ac:dyDescent="0.2">
      <c r="A158" s="629"/>
      <c r="B158" s="629"/>
      <c r="C158" s="629"/>
      <c r="D158" s="629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U158" s="629"/>
    </row>
    <row r="159" spans="1:22" x14ac:dyDescent="0.2">
      <c r="A159" s="1079"/>
      <c r="B159" s="629"/>
      <c r="C159" s="629"/>
      <c r="D159" s="629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9"/>
      <c r="P159" s="629"/>
      <c r="Q159" s="629"/>
      <c r="U159" s="629"/>
    </row>
    <row r="160" spans="1:22" x14ac:dyDescent="0.2">
      <c r="A160" s="629"/>
      <c r="B160" s="629"/>
      <c r="C160" s="629"/>
      <c r="D160" s="629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U160" s="629"/>
    </row>
    <row r="161" spans="1:21" x14ac:dyDescent="0.2">
      <c r="A161" s="629"/>
      <c r="B161" s="629"/>
      <c r="C161" s="629"/>
      <c r="D161" s="629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9"/>
      <c r="P161" s="629"/>
      <c r="Q161" s="629"/>
      <c r="U161" s="629"/>
    </row>
    <row r="162" spans="1:21" s="1076" customFormat="1" ht="12" customHeight="1" x14ac:dyDescent="0.2"/>
    <row r="163" spans="1:21" x14ac:dyDescent="0.2">
      <c r="A163" s="629"/>
      <c r="B163" s="629"/>
      <c r="C163" s="629"/>
      <c r="D163" s="629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9"/>
      <c r="P163" s="629"/>
      <c r="Q163" s="629"/>
      <c r="U163" s="629"/>
    </row>
    <row r="164" spans="1:21" x14ac:dyDescent="0.2">
      <c r="A164" s="629"/>
      <c r="B164" s="629"/>
      <c r="C164" s="629"/>
      <c r="D164" s="629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9"/>
      <c r="P164" s="629"/>
      <c r="Q164" s="629"/>
      <c r="U164" s="629"/>
    </row>
    <row r="165" spans="1:21" x14ac:dyDescent="0.2">
      <c r="A165" s="629"/>
      <c r="B165" s="629"/>
      <c r="C165" s="629"/>
      <c r="D165" s="629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9"/>
      <c r="P165" s="629"/>
      <c r="Q165" s="629"/>
      <c r="U165" s="629"/>
    </row>
    <row r="166" spans="1:21" x14ac:dyDescent="0.2">
      <c r="A166" s="629"/>
      <c r="B166" s="629"/>
      <c r="C166" s="629"/>
      <c r="D166" s="629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9"/>
      <c r="P166" s="629"/>
      <c r="Q166" s="629"/>
      <c r="U166" s="629"/>
    </row>
    <row r="167" spans="1:21" x14ac:dyDescent="0.2">
      <c r="A167" s="629"/>
      <c r="B167" s="629"/>
      <c r="C167" s="629"/>
      <c r="D167" s="629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9"/>
      <c r="P167" s="629"/>
      <c r="Q167" s="629"/>
      <c r="U167" s="629"/>
    </row>
    <row r="168" spans="1:21" x14ac:dyDescent="0.2">
      <c r="A168" s="629"/>
      <c r="B168" s="629"/>
      <c r="C168" s="629"/>
      <c r="D168" s="629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U168" s="629"/>
    </row>
    <row r="169" spans="1:21" x14ac:dyDescent="0.2">
      <c r="A169" s="629"/>
      <c r="B169" s="629"/>
      <c r="C169" s="629"/>
      <c r="D169" s="629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9"/>
      <c r="P169" s="629"/>
      <c r="Q169" s="629"/>
      <c r="U169" s="629"/>
    </row>
    <row r="170" spans="1:21" ht="12" customHeight="1" x14ac:dyDescent="0.2">
      <c r="A170" s="629"/>
      <c r="B170" s="629"/>
      <c r="C170" s="629"/>
      <c r="D170" s="629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9"/>
      <c r="P170" s="629"/>
      <c r="Q170" s="629"/>
      <c r="U170" s="629"/>
    </row>
    <row r="171" spans="1:21" ht="12" customHeight="1" x14ac:dyDescent="0.2">
      <c r="A171" s="629"/>
      <c r="B171" s="629"/>
      <c r="C171" s="629"/>
      <c r="D171" s="629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9"/>
      <c r="P171" s="629"/>
      <c r="Q171" s="629"/>
      <c r="U171" s="629"/>
    </row>
    <row r="172" spans="1:21" x14ac:dyDescent="0.2">
      <c r="A172" s="629"/>
      <c r="B172" s="629"/>
      <c r="C172" s="629"/>
      <c r="D172" s="629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9"/>
      <c r="P172" s="629"/>
      <c r="Q172" s="629"/>
      <c r="U172" s="629"/>
    </row>
    <row r="173" spans="1:21" x14ac:dyDescent="0.2">
      <c r="A173" s="629"/>
      <c r="B173" s="629"/>
      <c r="C173" s="629"/>
      <c r="D173" s="629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9"/>
      <c r="P173" s="629"/>
      <c r="Q173" s="629"/>
      <c r="U173" s="629"/>
    </row>
    <row r="174" spans="1:21" x14ac:dyDescent="0.2">
      <c r="A174" s="629"/>
      <c r="B174" s="629"/>
      <c r="C174" s="629"/>
      <c r="D174" s="629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9"/>
      <c r="P174" s="629"/>
      <c r="Q174" s="629"/>
      <c r="U174" s="629"/>
    </row>
    <row r="175" spans="1:21" x14ac:dyDescent="0.2">
      <c r="A175" s="629"/>
      <c r="B175" s="629"/>
      <c r="C175" s="629"/>
      <c r="D175" s="629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9"/>
      <c r="P175" s="629"/>
      <c r="Q175" s="629"/>
      <c r="U175" s="629"/>
    </row>
    <row r="176" spans="1:21" ht="11.1" customHeight="1" x14ac:dyDescent="0.2">
      <c r="A176" s="629"/>
      <c r="B176" s="629"/>
      <c r="C176" s="629"/>
      <c r="D176" s="629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9"/>
      <c r="P176" s="629"/>
      <c r="Q176" s="629"/>
      <c r="U176" s="629"/>
    </row>
    <row r="177" spans="1:21" x14ac:dyDescent="0.2">
      <c r="A177" s="629"/>
      <c r="B177" s="629"/>
      <c r="C177" s="629"/>
      <c r="D177" s="629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9"/>
      <c r="P177" s="629"/>
      <c r="Q177" s="629"/>
      <c r="U177" s="629"/>
    </row>
    <row r="178" spans="1:21" x14ac:dyDescent="0.2">
      <c r="A178" s="629"/>
      <c r="B178" s="629"/>
      <c r="C178" s="629"/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  <c r="P178" s="629"/>
      <c r="Q178" s="629"/>
      <c r="U178" s="629"/>
    </row>
    <row r="179" spans="1:21" x14ac:dyDescent="0.2">
      <c r="A179" s="629"/>
      <c r="B179" s="629"/>
      <c r="C179" s="629"/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9"/>
      <c r="P179" s="629"/>
      <c r="Q179" s="629"/>
      <c r="U179" s="629"/>
    </row>
    <row r="180" spans="1:21" x14ac:dyDescent="0.2">
      <c r="A180" s="629"/>
      <c r="B180" s="629"/>
      <c r="C180" s="629"/>
      <c r="D180" s="629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9"/>
      <c r="P180" s="629"/>
      <c r="Q180" s="629"/>
      <c r="U180" s="629"/>
    </row>
    <row r="181" spans="1:21" x14ac:dyDescent="0.2">
      <c r="A181" s="629"/>
      <c r="B181" s="629"/>
      <c r="C181" s="629"/>
      <c r="D181" s="629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9"/>
      <c r="P181" s="629"/>
      <c r="Q181" s="629"/>
      <c r="U181" s="629"/>
    </row>
    <row r="182" spans="1:21" x14ac:dyDescent="0.2">
      <c r="A182" s="629"/>
      <c r="B182" s="629"/>
      <c r="C182" s="629"/>
      <c r="D182" s="629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9"/>
      <c r="P182" s="629"/>
      <c r="Q182" s="629"/>
      <c r="U182" s="629"/>
    </row>
    <row r="183" spans="1:21" x14ac:dyDescent="0.2">
      <c r="A183" s="629"/>
      <c r="B183" s="629"/>
      <c r="C183" s="629"/>
      <c r="D183" s="629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9"/>
      <c r="P183" s="629"/>
      <c r="Q183" s="629"/>
      <c r="U183" s="629"/>
    </row>
    <row r="184" spans="1:21" x14ac:dyDescent="0.2">
      <c r="A184" s="629"/>
      <c r="B184" s="629"/>
      <c r="C184" s="629"/>
      <c r="D184" s="629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9"/>
      <c r="P184" s="629"/>
      <c r="Q184" s="629"/>
      <c r="U184" s="629"/>
    </row>
    <row r="185" spans="1:21" x14ac:dyDescent="0.2">
      <c r="A185" s="629"/>
      <c r="B185" s="629"/>
      <c r="C185" s="629"/>
      <c r="D185" s="629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9"/>
      <c r="P185" s="629"/>
      <c r="Q185" s="629"/>
      <c r="U185" s="629"/>
    </row>
    <row r="186" spans="1:21" x14ac:dyDescent="0.2">
      <c r="A186" s="629"/>
      <c r="B186" s="629"/>
      <c r="C186" s="629"/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U186" s="629"/>
    </row>
    <row r="187" spans="1:21" s="1002" customFormat="1" ht="11.25" x14ac:dyDescent="0.2"/>
    <row r="188" spans="1:21" x14ac:dyDescent="0.2">
      <c r="A188" s="629"/>
      <c r="B188" s="629"/>
      <c r="C188" s="629"/>
      <c r="D188" s="629"/>
    </row>
  </sheetData>
  <mergeCells count="6">
    <mergeCell ref="R1:U1"/>
    <mergeCell ref="A1:A2"/>
    <mergeCell ref="B1:E1"/>
    <mergeCell ref="F1:I1"/>
    <mergeCell ref="J1:M1"/>
    <mergeCell ref="N1:Q1"/>
  </mergeCells>
  <printOptions horizontalCentered="1"/>
  <pageMargins left="0.47244094488188981" right="0.15748031496062992" top="0.53" bottom="0.23622047244094491" header="0.28000000000000003" footer="0.19685039370078741"/>
  <pageSetup paperSize="9" scale="56" fitToWidth="2" fitToHeight="2" orientation="landscape" horizontalDpi="4294967292" r:id="rId1"/>
  <headerFooter alignWithMargins="0">
    <oddHeader>&amp;C&amp;"Times New Roman,Kalın"&amp;12LİSANSÜSTÜ ÖĞRENCİLERİNİN BAŞARI DURUMU (2014-2015 EĞİTİM ÖĞRETİM YILI II. DÖNEMİ)</oddHeader>
  </headerFooter>
  <rowBreaks count="2" manualBreakCount="2">
    <brk id="62" max="21" man="1"/>
    <brk id="120" max="2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67"/>
  <sheetViews>
    <sheetView topLeftCell="A113" zoomScale="85" zoomScaleNormal="85" zoomScaleSheetLayoutView="100" zoomScalePageLayoutView="75" workbookViewId="0">
      <selection activeCell="G148" sqref="G148"/>
    </sheetView>
  </sheetViews>
  <sheetFormatPr defaultRowHeight="12.75" x14ac:dyDescent="0.2"/>
  <cols>
    <col min="1" max="1" width="35.42578125" style="1076" customWidth="1"/>
    <col min="2" max="2" width="11.28515625" style="1077" customWidth="1"/>
    <col min="3" max="3" width="11.42578125" style="1077" customWidth="1"/>
    <col min="4" max="4" width="12.85546875" style="1077" customWidth="1"/>
    <col min="5" max="5" width="10.42578125" style="1078" customWidth="1"/>
    <col min="6" max="6" width="10.28515625" style="1077" customWidth="1"/>
    <col min="7" max="7" width="12.28515625" style="1077" customWidth="1"/>
    <col min="8" max="8" width="12.42578125" style="1077" customWidth="1"/>
    <col min="9" max="9" width="9.85546875" style="1078" customWidth="1"/>
    <col min="10" max="10" width="11" style="1077" customWidth="1"/>
    <col min="11" max="11" width="13.7109375" style="1077" customWidth="1"/>
    <col min="12" max="12" width="12.140625" style="1077" customWidth="1"/>
    <col min="13" max="13" width="9.5703125" style="1078" customWidth="1"/>
    <col min="14" max="14" width="10.42578125" style="1077" customWidth="1"/>
    <col min="15" max="15" width="13.140625" style="1077" customWidth="1"/>
    <col min="16" max="16" width="13.5703125" style="1077" customWidth="1"/>
    <col min="17" max="17" width="9.42578125" style="1078" customWidth="1"/>
    <col min="18" max="18" width="10.5703125" style="629" customWidth="1"/>
    <col min="19" max="19" width="12.28515625" style="629" customWidth="1"/>
    <col min="20" max="20" width="11.7109375" style="629" customWidth="1"/>
    <col min="21" max="21" width="10" style="1076" customWidth="1"/>
    <col min="22" max="22" width="9.5703125" style="629" customWidth="1"/>
    <col min="23" max="16384" width="9.140625" style="629"/>
  </cols>
  <sheetData>
    <row r="1" spans="1:22" ht="15" customHeight="1" thickBot="1" x14ac:dyDescent="0.25">
      <c r="A1" s="2530"/>
      <c r="B1" s="2532" t="s">
        <v>143</v>
      </c>
      <c r="C1" s="2528"/>
      <c r="D1" s="2528"/>
      <c r="E1" s="2529"/>
      <c r="F1" s="2532" t="s">
        <v>144</v>
      </c>
      <c r="G1" s="2528"/>
      <c r="H1" s="2528"/>
      <c r="I1" s="2529"/>
      <c r="J1" s="2532" t="s">
        <v>441</v>
      </c>
      <c r="K1" s="2528"/>
      <c r="L1" s="2528"/>
      <c r="M1" s="2529"/>
      <c r="N1" s="2532" t="s">
        <v>340</v>
      </c>
      <c r="O1" s="2528"/>
      <c r="P1" s="2528"/>
      <c r="Q1" s="2528"/>
      <c r="R1" s="2528" t="s">
        <v>254</v>
      </c>
      <c r="S1" s="2528"/>
      <c r="T1" s="2528"/>
      <c r="U1" s="2529"/>
      <c r="V1" s="2130" t="s">
        <v>953</v>
      </c>
    </row>
    <row r="2" spans="1:22" ht="15" customHeight="1" thickBot="1" x14ac:dyDescent="0.25">
      <c r="A2" s="2531"/>
      <c r="B2" s="1887" t="s">
        <v>320</v>
      </c>
      <c r="C2" s="1887" t="s">
        <v>616</v>
      </c>
      <c r="D2" s="1887" t="s">
        <v>643</v>
      </c>
      <c r="E2" s="1887" t="s">
        <v>145</v>
      </c>
      <c r="F2" s="1887" t="s">
        <v>320</v>
      </c>
      <c r="G2" s="1887" t="s">
        <v>616</v>
      </c>
      <c r="H2" s="1887" t="s">
        <v>643</v>
      </c>
      <c r="I2" s="1887" t="s">
        <v>145</v>
      </c>
      <c r="J2" s="1887" t="s">
        <v>320</v>
      </c>
      <c r="K2" s="1887" t="s">
        <v>616</v>
      </c>
      <c r="L2" s="1887" t="s">
        <v>643</v>
      </c>
      <c r="M2" s="1887" t="s">
        <v>145</v>
      </c>
      <c r="N2" s="1887" t="s">
        <v>320</v>
      </c>
      <c r="O2" s="1887" t="s">
        <v>616</v>
      </c>
      <c r="P2" s="1887" t="s">
        <v>643</v>
      </c>
      <c r="Q2" s="1887" t="s">
        <v>145</v>
      </c>
      <c r="R2" s="1887" t="s">
        <v>320</v>
      </c>
      <c r="S2" s="1887" t="s">
        <v>616</v>
      </c>
      <c r="T2" s="1887" t="s">
        <v>643</v>
      </c>
      <c r="U2" s="1887" t="s">
        <v>145</v>
      </c>
      <c r="V2" s="2130" t="s">
        <v>320</v>
      </c>
    </row>
    <row r="3" spans="1:22" ht="15" customHeight="1" thickBot="1" x14ac:dyDescent="0.25">
      <c r="A3" s="1081" t="s">
        <v>305</v>
      </c>
      <c r="B3" s="1888"/>
      <c r="C3" s="1889"/>
      <c r="D3" s="1889"/>
      <c r="E3" s="1889"/>
      <c r="F3" s="1889"/>
      <c r="G3" s="1889"/>
      <c r="H3" s="1889"/>
      <c r="I3" s="1889"/>
      <c r="J3" s="1889"/>
      <c r="K3" s="1889"/>
      <c r="L3" s="1889"/>
      <c r="M3" s="1889"/>
      <c r="N3" s="1889"/>
      <c r="O3" s="1889"/>
      <c r="P3" s="1889"/>
      <c r="Q3" s="1889"/>
      <c r="R3" s="1889"/>
      <c r="S3" s="1889"/>
      <c r="T3" s="1889"/>
      <c r="U3" s="1890"/>
      <c r="V3" s="1889"/>
    </row>
    <row r="4" spans="1:22" ht="15" customHeight="1" x14ac:dyDescent="0.2">
      <c r="A4" s="736" t="s">
        <v>153</v>
      </c>
      <c r="B4" s="1082">
        <v>5</v>
      </c>
      <c r="C4" s="1083">
        <v>7</v>
      </c>
      <c r="D4" s="1083">
        <v>9</v>
      </c>
      <c r="E4" s="1084">
        <v>21</v>
      </c>
      <c r="F4" s="1082">
        <v>3</v>
      </c>
      <c r="G4" s="1083">
        <v>1</v>
      </c>
      <c r="H4" s="1083">
        <v>13</v>
      </c>
      <c r="I4" s="1084">
        <v>17</v>
      </c>
      <c r="J4" s="1082">
        <v>1</v>
      </c>
      <c r="K4" s="1083" t="s">
        <v>1055</v>
      </c>
      <c r="L4" s="1083">
        <v>2</v>
      </c>
      <c r="M4" s="1084">
        <v>3</v>
      </c>
      <c r="N4" s="1082" t="s">
        <v>1055</v>
      </c>
      <c r="O4" s="1083" t="s">
        <v>1055</v>
      </c>
      <c r="P4" s="1083" t="s">
        <v>1055</v>
      </c>
      <c r="Q4" s="1085" t="s">
        <v>1055</v>
      </c>
      <c r="R4" s="1082">
        <v>11</v>
      </c>
      <c r="S4" s="1083" t="s">
        <v>1055</v>
      </c>
      <c r="T4" s="1083" t="s">
        <v>1055</v>
      </c>
      <c r="U4" s="1084">
        <v>11</v>
      </c>
      <c r="V4" s="1082">
        <v>29</v>
      </c>
    </row>
    <row r="5" spans="1:22" ht="15" customHeight="1" x14ac:dyDescent="0.2">
      <c r="A5" s="1886" t="s">
        <v>273</v>
      </c>
      <c r="B5" s="1086" t="s">
        <v>1055</v>
      </c>
      <c r="C5" s="1087" t="s">
        <v>1055</v>
      </c>
      <c r="D5" s="1087" t="s">
        <v>1055</v>
      </c>
      <c r="E5" s="1088" t="s">
        <v>1055</v>
      </c>
      <c r="F5" s="1086" t="s">
        <v>1055</v>
      </c>
      <c r="G5" s="1087" t="s">
        <v>1055</v>
      </c>
      <c r="H5" s="1087" t="s">
        <v>1055</v>
      </c>
      <c r="I5" s="1088" t="s">
        <v>1055</v>
      </c>
      <c r="J5" s="1086" t="s">
        <v>1055</v>
      </c>
      <c r="K5" s="1087" t="s">
        <v>1055</v>
      </c>
      <c r="L5" s="1087" t="s">
        <v>1055</v>
      </c>
      <c r="M5" s="1088" t="s">
        <v>1055</v>
      </c>
      <c r="N5" s="1086" t="s">
        <v>1055</v>
      </c>
      <c r="O5" s="1087" t="s">
        <v>1055</v>
      </c>
      <c r="P5" s="1087" t="s">
        <v>1055</v>
      </c>
      <c r="Q5" s="1089" t="s">
        <v>1055</v>
      </c>
      <c r="R5" s="1086" t="s">
        <v>1055</v>
      </c>
      <c r="S5" s="1087" t="s">
        <v>1055</v>
      </c>
      <c r="T5" s="1087" t="s">
        <v>1055</v>
      </c>
      <c r="U5" s="1088" t="s">
        <v>1055</v>
      </c>
      <c r="V5" s="1086" t="s">
        <v>1055</v>
      </c>
    </row>
    <row r="6" spans="1:22" ht="15" customHeight="1" x14ac:dyDescent="0.2">
      <c r="A6" s="1090" t="s">
        <v>150</v>
      </c>
      <c r="B6" s="1080">
        <v>12</v>
      </c>
      <c r="C6" s="1091">
        <v>12</v>
      </c>
      <c r="D6" s="1091">
        <v>16</v>
      </c>
      <c r="E6" s="1092">
        <v>40</v>
      </c>
      <c r="F6" s="1080">
        <v>31</v>
      </c>
      <c r="G6" s="1091" t="s">
        <v>1055</v>
      </c>
      <c r="H6" s="1091">
        <v>5</v>
      </c>
      <c r="I6" s="1093">
        <v>36</v>
      </c>
      <c r="J6" s="1080">
        <v>3</v>
      </c>
      <c r="K6" s="1091" t="s">
        <v>1055</v>
      </c>
      <c r="L6" s="1091" t="s">
        <v>1055</v>
      </c>
      <c r="M6" s="1093">
        <v>3</v>
      </c>
      <c r="N6" s="1080" t="s">
        <v>1055</v>
      </c>
      <c r="O6" s="1091" t="s">
        <v>1055</v>
      </c>
      <c r="P6" s="1091" t="s">
        <v>1055</v>
      </c>
      <c r="Q6" s="1094" t="s">
        <v>1055</v>
      </c>
      <c r="R6" s="1080" t="s">
        <v>1055</v>
      </c>
      <c r="S6" s="1091" t="s">
        <v>1055</v>
      </c>
      <c r="T6" s="1091" t="s">
        <v>1055</v>
      </c>
      <c r="U6" s="1095" t="s">
        <v>1055</v>
      </c>
      <c r="V6" s="1080">
        <v>9</v>
      </c>
    </row>
    <row r="7" spans="1:22" ht="15" customHeight="1" x14ac:dyDescent="0.2">
      <c r="A7" s="1096" t="s">
        <v>274</v>
      </c>
      <c r="B7" s="1080">
        <v>31</v>
      </c>
      <c r="C7" s="1091">
        <v>14</v>
      </c>
      <c r="D7" s="1091">
        <v>1</v>
      </c>
      <c r="E7" s="1092">
        <v>46</v>
      </c>
      <c r="F7" s="1080">
        <v>66</v>
      </c>
      <c r="G7" s="1091" t="s">
        <v>1055</v>
      </c>
      <c r="H7" s="1091">
        <v>45</v>
      </c>
      <c r="I7" s="1093">
        <v>111</v>
      </c>
      <c r="J7" s="1080" t="s">
        <v>1055</v>
      </c>
      <c r="K7" s="1091" t="s">
        <v>1055</v>
      </c>
      <c r="L7" s="1091" t="s">
        <v>1055</v>
      </c>
      <c r="M7" s="1093" t="s">
        <v>1055</v>
      </c>
      <c r="N7" s="1080" t="s">
        <v>1055</v>
      </c>
      <c r="O7" s="1091" t="s">
        <v>1055</v>
      </c>
      <c r="P7" s="1091" t="s">
        <v>1055</v>
      </c>
      <c r="Q7" s="1094" t="s">
        <v>1055</v>
      </c>
      <c r="R7" s="1080">
        <v>1</v>
      </c>
      <c r="S7" s="1091" t="s">
        <v>1055</v>
      </c>
      <c r="T7" s="1091" t="s">
        <v>1055</v>
      </c>
      <c r="U7" s="1095">
        <v>1</v>
      </c>
      <c r="V7" s="1080" t="s">
        <v>1055</v>
      </c>
    </row>
    <row r="8" spans="1:22" ht="15" customHeight="1" x14ac:dyDescent="0.2">
      <c r="A8" s="1096" t="s">
        <v>1128</v>
      </c>
      <c r="B8" s="1080" t="s">
        <v>1055</v>
      </c>
      <c r="C8" s="1091" t="s">
        <v>1055</v>
      </c>
      <c r="D8" s="1091">
        <v>3</v>
      </c>
      <c r="E8" s="1095">
        <v>3</v>
      </c>
      <c r="F8" s="1080" t="s">
        <v>1055</v>
      </c>
      <c r="G8" s="1091" t="s">
        <v>1055</v>
      </c>
      <c r="H8" s="1091" t="s">
        <v>1055</v>
      </c>
      <c r="I8" s="1095" t="s">
        <v>1055</v>
      </c>
      <c r="J8" s="1080" t="s">
        <v>1055</v>
      </c>
      <c r="K8" s="1091" t="s">
        <v>1055</v>
      </c>
      <c r="L8" s="1091" t="s">
        <v>1055</v>
      </c>
      <c r="M8" s="1095" t="s">
        <v>1055</v>
      </c>
      <c r="N8" s="1080" t="s">
        <v>1055</v>
      </c>
      <c r="O8" s="1091" t="s">
        <v>1055</v>
      </c>
      <c r="P8" s="1091" t="s">
        <v>1055</v>
      </c>
      <c r="Q8" s="1094" t="s">
        <v>1055</v>
      </c>
      <c r="R8" s="1080" t="s">
        <v>1055</v>
      </c>
      <c r="S8" s="1091" t="s">
        <v>1055</v>
      </c>
      <c r="T8" s="1091" t="s">
        <v>1055</v>
      </c>
      <c r="U8" s="1095" t="s">
        <v>1055</v>
      </c>
      <c r="V8" s="1080" t="s">
        <v>1055</v>
      </c>
    </row>
    <row r="9" spans="1:22" ht="15" customHeight="1" x14ac:dyDescent="0.2">
      <c r="A9" s="1886" t="s">
        <v>957</v>
      </c>
      <c r="B9" s="1080">
        <v>42</v>
      </c>
      <c r="C9" s="1091" t="s">
        <v>1055</v>
      </c>
      <c r="D9" s="1091">
        <v>52</v>
      </c>
      <c r="E9" s="1095">
        <v>94</v>
      </c>
      <c r="F9" s="1080">
        <v>7</v>
      </c>
      <c r="G9" s="1091">
        <v>78</v>
      </c>
      <c r="H9" s="1091">
        <v>6</v>
      </c>
      <c r="I9" s="1095">
        <v>91</v>
      </c>
      <c r="J9" s="1080" t="s">
        <v>1055</v>
      </c>
      <c r="K9" s="1091" t="s">
        <v>1055</v>
      </c>
      <c r="L9" s="1091" t="s">
        <v>1055</v>
      </c>
      <c r="M9" s="1095" t="s">
        <v>1055</v>
      </c>
      <c r="N9" s="1080" t="s">
        <v>1055</v>
      </c>
      <c r="O9" s="1091" t="s">
        <v>1055</v>
      </c>
      <c r="P9" s="1091" t="s">
        <v>1055</v>
      </c>
      <c r="Q9" s="1094" t="s">
        <v>1055</v>
      </c>
      <c r="R9" s="1080">
        <v>22</v>
      </c>
      <c r="S9" s="1091" t="s">
        <v>1055</v>
      </c>
      <c r="T9" s="1091" t="s">
        <v>1055</v>
      </c>
      <c r="U9" s="1095">
        <v>22</v>
      </c>
      <c r="V9" s="1080">
        <v>10</v>
      </c>
    </row>
    <row r="10" spans="1:22" ht="15" customHeight="1" x14ac:dyDescent="0.2">
      <c r="A10" s="1886" t="s">
        <v>275</v>
      </c>
      <c r="B10" s="1080">
        <v>101</v>
      </c>
      <c r="C10" s="1091">
        <v>3</v>
      </c>
      <c r="D10" s="1091">
        <v>2</v>
      </c>
      <c r="E10" s="1095">
        <v>106</v>
      </c>
      <c r="F10" s="1080">
        <v>113</v>
      </c>
      <c r="G10" s="1091">
        <v>1</v>
      </c>
      <c r="H10" s="1091">
        <v>18</v>
      </c>
      <c r="I10" s="1095">
        <v>132</v>
      </c>
      <c r="J10" s="1080" t="s">
        <v>1055</v>
      </c>
      <c r="K10" s="1091" t="s">
        <v>1055</v>
      </c>
      <c r="L10" s="1091" t="s">
        <v>1055</v>
      </c>
      <c r="M10" s="1095" t="s">
        <v>1055</v>
      </c>
      <c r="N10" s="1080" t="s">
        <v>1055</v>
      </c>
      <c r="O10" s="1091" t="s">
        <v>1055</v>
      </c>
      <c r="P10" s="1091" t="s">
        <v>1055</v>
      </c>
      <c r="Q10" s="1094" t="s">
        <v>1055</v>
      </c>
      <c r="R10" s="1080">
        <v>1</v>
      </c>
      <c r="S10" s="1091" t="s">
        <v>1055</v>
      </c>
      <c r="T10" s="1091" t="s">
        <v>1055</v>
      </c>
      <c r="U10" s="1095">
        <v>1</v>
      </c>
      <c r="V10" s="1080">
        <v>47</v>
      </c>
    </row>
    <row r="11" spans="1:22" ht="15" customHeight="1" x14ac:dyDescent="0.2">
      <c r="A11" s="737" t="s">
        <v>152</v>
      </c>
      <c r="B11" s="1080" t="s">
        <v>1055</v>
      </c>
      <c r="C11" s="1091" t="s">
        <v>1055</v>
      </c>
      <c r="D11" s="1091" t="s">
        <v>1055</v>
      </c>
      <c r="E11" s="1095" t="s">
        <v>1055</v>
      </c>
      <c r="F11" s="1080">
        <v>31</v>
      </c>
      <c r="G11" s="1091">
        <v>1</v>
      </c>
      <c r="H11" s="1091">
        <v>2</v>
      </c>
      <c r="I11" s="1095">
        <v>34</v>
      </c>
      <c r="J11" s="1080" t="s">
        <v>1055</v>
      </c>
      <c r="K11" s="1091" t="s">
        <v>1055</v>
      </c>
      <c r="L11" s="1091">
        <v>2</v>
      </c>
      <c r="M11" s="1095">
        <v>2</v>
      </c>
      <c r="N11" s="1080" t="s">
        <v>1055</v>
      </c>
      <c r="O11" s="1091" t="s">
        <v>1055</v>
      </c>
      <c r="P11" s="1091" t="s">
        <v>1055</v>
      </c>
      <c r="Q11" s="1094" t="s">
        <v>1055</v>
      </c>
      <c r="R11" s="1080" t="s">
        <v>1055</v>
      </c>
      <c r="S11" s="1091" t="s">
        <v>1055</v>
      </c>
      <c r="T11" s="1091" t="s">
        <v>1055</v>
      </c>
      <c r="U11" s="1095" t="s">
        <v>1055</v>
      </c>
      <c r="V11" s="1080">
        <v>45</v>
      </c>
    </row>
    <row r="12" spans="1:22" ht="15" customHeight="1" x14ac:dyDescent="0.2">
      <c r="A12" s="1886" t="s">
        <v>276</v>
      </c>
      <c r="B12" s="1080" t="s">
        <v>1055</v>
      </c>
      <c r="C12" s="1091" t="s">
        <v>1055</v>
      </c>
      <c r="D12" s="1091" t="s">
        <v>1055</v>
      </c>
      <c r="E12" s="1095" t="s">
        <v>1055</v>
      </c>
      <c r="F12" s="1080" t="s">
        <v>1055</v>
      </c>
      <c r="G12" s="1091" t="s">
        <v>1055</v>
      </c>
      <c r="H12" s="1091" t="s">
        <v>1055</v>
      </c>
      <c r="I12" s="1095" t="s">
        <v>1055</v>
      </c>
      <c r="J12" s="1080" t="s">
        <v>1055</v>
      </c>
      <c r="K12" s="1091" t="s">
        <v>1055</v>
      </c>
      <c r="L12" s="1091" t="s">
        <v>1055</v>
      </c>
      <c r="M12" s="1095" t="s">
        <v>1055</v>
      </c>
      <c r="N12" s="1080" t="s">
        <v>1055</v>
      </c>
      <c r="O12" s="1091" t="s">
        <v>1055</v>
      </c>
      <c r="P12" s="1091" t="s">
        <v>1055</v>
      </c>
      <c r="Q12" s="1094" t="s">
        <v>1055</v>
      </c>
      <c r="R12" s="1080" t="s">
        <v>1055</v>
      </c>
      <c r="S12" s="1091" t="s">
        <v>1055</v>
      </c>
      <c r="T12" s="1091" t="s">
        <v>1055</v>
      </c>
      <c r="U12" s="1095" t="s">
        <v>1055</v>
      </c>
      <c r="V12" s="1080" t="s">
        <v>1055</v>
      </c>
    </row>
    <row r="13" spans="1:22" ht="15" customHeight="1" x14ac:dyDescent="0.2">
      <c r="A13" s="1886" t="s">
        <v>277</v>
      </c>
      <c r="B13" s="1080">
        <v>1</v>
      </c>
      <c r="C13" s="1091">
        <v>21</v>
      </c>
      <c r="D13" s="1091">
        <v>8</v>
      </c>
      <c r="E13" s="1095">
        <v>30</v>
      </c>
      <c r="F13" s="1080" t="s">
        <v>1055</v>
      </c>
      <c r="G13" s="1091" t="s">
        <v>1055</v>
      </c>
      <c r="H13" s="1091" t="s">
        <v>1055</v>
      </c>
      <c r="I13" s="1095" t="s">
        <v>1055</v>
      </c>
      <c r="J13" s="1080" t="s">
        <v>1055</v>
      </c>
      <c r="K13" s="1091" t="s">
        <v>1055</v>
      </c>
      <c r="L13" s="1091" t="s">
        <v>1055</v>
      </c>
      <c r="M13" s="1095" t="s">
        <v>1055</v>
      </c>
      <c r="N13" s="1080" t="s">
        <v>1055</v>
      </c>
      <c r="O13" s="1091" t="s">
        <v>1055</v>
      </c>
      <c r="P13" s="1091" t="s">
        <v>1055</v>
      </c>
      <c r="Q13" s="1094" t="s">
        <v>1055</v>
      </c>
      <c r="R13" s="1080">
        <v>12</v>
      </c>
      <c r="S13" s="1091" t="s">
        <v>1055</v>
      </c>
      <c r="T13" s="1091" t="s">
        <v>1055</v>
      </c>
      <c r="U13" s="1095">
        <v>12</v>
      </c>
      <c r="V13" s="1080">
        <v>10</v>
      </c>
    </row>
    <row r="14" spans="1:22" ht="15" customHeight="1" thickBot="1" x14ac:dyDescent="0.25">
      <c r="A14" s="1891" t="s">
        <v>278</v>
      </c>
      <c r="B14" s="1097" t="s">
        <v>1055</v>
      </c>
      <c r="C14" s="1098" t="s">
        <v>1055</v>
      </c>
      <c r="D14" s="1098" t="s">
        <v>1055</v>
      </c>
      <c r="E14" s="1099" t="s">
        <v>1055</v>
      </c>
      <c r="F14" s="1097" t="s">
        <v>1055</v>
      </c>
      <c r="G14" s="1098" t="s">
        <v>1055</v>
      </c>
      <c r="H14" s="1098" t="s">
        <v>1055</v>
      </c>
      <c r="I14" s="1099" t="s">
        <v>1055</v>
      </c>
      <c r="J14" s="1097" t="s">
        <v>1055</v>
      </c>
      <c r="K14" s="1098" t="s">
        <v>1055</v>
      </c>
      <c r="L14" s="1098" t="s">
        <v>1055</v>
      </c>
      <c r="M14" s="1099" t="s">
        <v>1055</v>
      </c>
      <c r="N14" s="1097" t="s">
        <v>1055</v>
      </c>
      <c r="O14" s="1098" t="s">
        <v>1055</v>
      </c>
      <c r="P14" s="1098" t="s">
        <v>1055</v>
      </c>
      <c r="Q14" s="1100" t="s">
        <v>1055</v>
      </c>
      <c r="R14" s="1097" t="s">
        <v>1055</v>
      </c>
      <c r="S14" s="1098" t="s">
        <v>1055</v>
      </c>
      <c r="T14" s="1098" t="s">
        <v>1055</v>
      </c>
      <c r="U14" s="1099" t="s">
        <v>1055</v>
      </c>
      <c r="V14" s="1097" t="s">
        <v>1055</v>
      </c>
    </row>
    <row r="15" spans="1:22" ht="15" customHeight="1" thickBot="1" x14ac:dyDescent="0.25">
      <c r="A15" s="1101" t="s">
        <v>145</v>
      </c>
      <c r="B15" s="1102">
        <v>192</v>
      </c>
      <c r="C15" s="1102">
        <v>57</v>
      </c>
      <c r="D15" s="1102">
        <v>91</v>
      </c>
      <c r="E15" s="1102">
        <v>340</v>
      </c>
      <c r="F15" s="1102">
        <v>251</v>
      </c>
      <c r="G15" s="1102">
        <v>81</v>
      </c>
      <c r="H15" s="1102">
        <v>89</v>
      </c>
      <c r="I15" s="1102">
        <v>421</v>
      </c>
      <c r="J15" s="1102">
        <v>4</v>
      </c>
      <c r="K15" s="1102" t="s">
        <v>1055</v>
      </c>
      <c r="L15" s="1102">
        <v>4</v>
      </c>
      <c r="M15" s="1102">
        <v>8</v>
      </c>
      <c r="N15" s="1102" t="s">
        <v>1055</v>
      </c>
      <c r="O15" s="1102" t="s">
        <v>1055</v>
      </c>
      <c r="P15" s="1102" t="s">
        <v>1055</v>
      </c>
      <c r="Q15" s="1102" t="s">
        <v>1055</v>
      </c>
      <c r="R15" s="1102">
        <v>47</v>
      </c>
      <c r="S15" s="1102" t="s">
        <v>1055</v>
      </c>
      <c r="T15" s="1102" t="s">
        <v>1055</v>
      </c>
      <c r="U15" s="1102">
        <v>47</v>
      </c>
      <c r="V15" s="1103">
        <v>150</v>
      </c>
    </row>
    <row r="16" spans="1:22" ht="15" customHeight="1" thickBot="1" x14ac:dyDescent="0.25">
      <c r="A16" s="1104" t="s">
        <v>481</v>
      </c>
      <c r="B16" s="1105" t="s">
        <v>1055</v>
      </c>
      <c r="C16" s="1073" t="s">
        <v>1055</v>
      </c>
      <c r="D16" s="1073" t="s">
        <v>1055</v>
      </c>
      <c r="E16" s="1073" t="s">
        <v>1055</v>
      </c>
      <c r="F16" s="1073" t="s">
        <v>1055</v>
      </c>
      <c r="G16" s="1073" t="s">
        <v>1055</v>
      </c>
      <c r="H16" s="1073" t="s">
        <v>1055</v>
      </c>
      <c r="I16" s="1073" t="s">
        <v>1055</v>
      </c>
      <c r="J16" s="1073" t="s">
        <v>1055</v>
      </c>
      <c r="K16" s="1073" t="s">
        <v>1055</v>
      </c>
      <c r="L16" s="1073" t="s">
        <v>1055</v>
      </c>
      <c r="M16" s="1073" t="s">
        <v>1055</v>
      </c>
      <c r="N16" s="1073" t="s">
        <v>1055</v>
      </c>
      <c r="O16" s="1073" t="s">
        <v>1055</v>
      </c>
      <c r="P16" s="1073" t="s">
        <v>1055</v>
      </c>
      <c r="Q16" s="1073" t="s">
        <v>1055</v>
      </c>
      <c r="R16" s="1073" t="s">
        <v>1055</v>
      </c>
      <c r="S16" s="1073" t="s">
        <v>1055</v>
      </c>
      <c r="T16" s="1073" t="s">
        <v>1055</v>
      </c>
      <c r="U16" s="1106" t="s">
        <v>1055</v>
      </c>
      <c r="V16" s="1073" t="s">
        <v>1055</v>
      </c>
    </row>
    <row r="17" spans="1:22" ht="15" customHeight="1" x14ac:dyDescent="0.2">
      <c r="A17" s="736" t="s">
        <v>154</v>
      </c>
      <c r="B17" s="1082">
        <v>9</v>
      </c>
      <c r="C17" s="1083">
        <v>160</v>
      </c>
      <c r="D17" s="1083">
        <v>128</v>
      </c>
      <c r="E17" s="1084">
        <v>297</v>
      </c>
      <c r="F17" s="1082">
        <v>10</v>
      </c>
      <c r="G17" s="1083">
        <v>35</v>
      </c>
      <c r="H17" s="1083">
        <v>22</v>
      </c>
      <c r="I17" s="1084">
        <v>67</v>
      </c>
      <c r="J17" s="1082" t="s">
        <v>1055</v>
      </c>
      <c r="K17" s="1083" t="s">
        <v>1055</v>
      </c>
      <c r="L17" s="1083" t="s">
        <v>1055</v>
      </c>
      <c r="M17" s="1084" t="s">
        <v>1055</v>
      </c>
      <c r="N17" s="1082" t="s">
        <v>1055</v>
      </c>
      <c r="O17" s="1083" t="s">
        <v>1055</v>
      </c>
      <c r="P17" s="1083" t="s">
        <v>1055</v>
      </c>
      <c r="Q17" s="1085" t="s">
        <v>1055</v>
      </c>
      <c r="R17" s="1082" t="s">
        <v>1055</v>
      </c>
      <c r="S17" s="1083" t="s">
        <v>1055</v>
      </c>
      <c r="T17" s="1083" t="s">
        <v>1055</v>
      </c>
      <c r="U17" s="1084" t="s">
        <v>1055</v>
      </c>
      <c r="V17" s="1082">
        <v>65</v>
      </c>
    </row>
    <row r="18" spans="1:22" ht="15" customHeight="1" x14ac:dyDescent="0.2">
      <c r="A18" s="1107" t="s">
        <v>156</v>
      </c>
      <c r="B18" s="1108" t="s">
        <v>1055</v>
      </c>
      <c r="C18" s="1109" t="s">
        <v>1055</v>
      </c>
      <c r="D18" s="1109" t="s">
        <v>1055</v>
      </c>
      <c r="E18" s="1110" t="s">
        <v>1055</v>
      </c>
      <c r="F18" s="1108" t="s">
        <v>1055</v>
      </c>
      <c r="G18" s="1109" t="s">
        <v>1055</v>
      </c>
      <c r="H18" s="1109" t="s">
        <v>1055</v>
      </c>
      <c r="I18" s="1110" t="s">
        <v>1055</v>
      </c>
      <c r="J18" s="1108" t="s">
        <v>1055</v>
      </c>
      <c r="K18" s="1109" t="s">
        <v>1055</v>
      </c>
      <c r="L18" s="1109" t="s">
        <v>1055</v>
      </c>
      <c r="M18" s="1110" t="s">
        <v>1055</v>
      </c>
      <c r="N18" s="1108" t="s">
        <v>1055</v>
      </c>
      <c r="O18" s="1109" t="s">
        <v>1055</v>
      </c>
      <c r="P18" s="1109" t="s">
        <v>1055</v>
      </c>
      <c r="Q18" s="1111" t="s">
        <v>1055</v>
      </c>
      <c r="R18" s="1108" t="s">
        <v>1055</v>
      </c>
      <c r="S18" s="1109" t="s">
        <v>1055</v>
      </c>
      <c r="T18" s="1109" t="s">
        <v>1055</v>
      </c>
      <c r="U18" s="1110" t="s">
        <v>1055</v>
      </c>
      <c r="V18" s="1108" t="s">
        <v>1055</v>
      </c>
    </row>
    <row r="19" spans="1:22" ht="15" customHeight="1" x14ac:dyDescent="0.2">
      <c r="A19" s="737" t="s">
        <v>159</v>
      </c>
      <c r="B19" s="1080" t="s">
        <v>1055</v>
      </c>
      <c r="C19" s="1091" t="s">
        <v>1055</v>
      </c>
      <c r="D19" s="1091" t="s">
        <v>1055</v>
      </c>
      <c r="E19" s="1095" t="s">
        <v>1055</v>
      </c>
      <c r="F19" s="1080" t="s">
        <v>1055</v>
      </c>
      <c r="G19" s="1091" t="s">
        <v>1055</v>
      </c>
      <c r="H19" s="1091" t="s">
        <v>1055</v>
      </c>
      <c r="I19" s="1095" t="s">
        <v>1055</v>
      </c>
      <c r="J19" s="1080" t="s">
        <v>1055</v>
      </c>
      <c r="K19" s="1091" t="s">
        <v>1055</v>
      </c>
      <c r="L19" s="1091" t="s">
        <v>1055</v>
      </c>
      <c r="M19" s="1095" t="s">
        <v>1055</v>
      </c>
      <c r="N19" s="1080" t="s">
        <v>1055</v>
      </c>
      <c r="O19" s="1091" t="s">
        <v>1055</v>
      </c>
      <c r="P19" s="1091" t="s">
        <v>1055</v>
      </c>
      <c r="Q19" s="1094" t="s">
        <v>1055</v>
      </c>
      <c r="R19" s="1080" t="s">
        <v>1055</v>
      </c>
      <c r="S19" s="1091" t="s">
        <v>1055</v>
      </c>
      <c r="T19" s="1091" t="s">
        <v>1055</v>
      </c>
      <c r="U19" s="1095" t="s">
        <v>1055</v>
      </c>
      <c r="V19" s="1080" t="s">
        <v>1055</v>
      </c>
    </row>
    <row r="20" spans="1:22" ht="15" customHeight="1" x14ac:dyDescent="0.2">
      <c r="A20" s="737" t="s">
        <v>160</v>
      </c>
      <c r="B20" s="1080" t="s">
        <v>1055</v>
      </c>
      <c r="C20" s="1091" t="s">
        <v>1055</v>
      </c>
      <c r="D20" s="1091" t="s">
        <v>1055</v>
      </c>
      <c r="E20" s="1095" t="s">
        <v>1055</v>
      </c>
      <c r="F20" s="1080" t="s">
        <v>1055</v>
      </c>
      <c r="G20" s="1091" t="s">
        <v>1055</v>
      </c>
      <c r="H20" s="1091" t="s">
        <v>1055</v>
      </c>
      <c r="I20" s="1095" t="s">
        <v>1055</v>
      </c>
      <c r="J20" s="1080" t="s">
        <v>1055</v>
      </c>
      <c r="K20" s="1091" t="s">
        <v>1055</v>
      </c>
      <c r="L20" s="1091" t="s">
        <v>1055</v>
      </c>
      <c r="M20" s="1095" t="s">
        <v>1055</v>
      </c>
      <c r="N20" s="1080" t="s">
        <v>1055</v>
      </c>
      <c r="O20" s="1091" t="s">
        <v>1055</v>
      </c>
      <c r="P20" s="1091" t="s">
        <v>1055</v>
      </c>
      <c r="Q20" s="1094" t="s">
        <v>1055</v>
      </c>
      <c r="R20" s="1080" t="s">
        <v>1055</v>
      </c>
      <c r="S20" s="1091" t="s">
        <v>1055</v>
      </c>
      <c r="T20" s="1091" t="s">
        <v>1055</v>
      </c>
      <c r="U20" s="1095" t="s">
        <v>1055</v>
      </c>
      <c r="V20" s="1080" t="s">
        <v>1055</v>
      </c>
    </row>
    <row r="21" spans="1:22" ht="15" customHeight="1" x14ac:dyDescent="0.2">
      <c r="A21" s="737" t="s">
        <v>163</v>
      </c>
      <c r="B21" s="1080" t="s">
        <v>1055</v>
      </c>
      <c r="C21" s="1091" t="s">
        <v>1055</v>
      </c>
      <c r="D21" s="1091" t="s">
        <v>1055</v>
      </c>
      <c r="E21" s="1095" t="s">
        <v>1055</v>
      </c>
      <c r="F21" s="1080" t="s">
        <v>1055</v>
      </c>
      <c r="G21" s="1091" t="s">
        <v>1055</v>
      </c>
      <c r="H21" s="1091" t="s">
        <v>1055</v>
      </c>
      <c r="I21" s="1095" t="s">
        <v>1055</v>
      </c>
      <c r="J21" s="1080" t="s">
        <v>1055</v>
      </c>
      <c r="K21" s="1091" t="s">
        <v>1055</v>
      </c>
      <c r="L21" s="1091" t="s">
        <v>1055</v>
      </c>
      <c r="M21" s="1095" t="s">
        <v>1055</v>
      </c>
      <c r="N21" s="1112" t="s">
        <v>1055</v>
      </c>
      <c r="O21" s="1113" t="s">
        <v>1055</v>
      </c>
      <c r="P21" s="1113" t="s">
        <v>1055</v>
      </c>
      <c r="Q21" s="1094" t="s">
        <v>1055</v>
      </c>
      <c r="R21" s="1080" t="s">
        <v>1055</v>
      </c>
      <c r="S21" s="1091" t="s">
        <v>1055</v>
      </c>
      <c r="T21" s="1091" t="s">
        <v>1055</v>
      </c>
      <c r="U21" s="1095" t="s">
        <v>1055</v>
      </c>
      <c r="V21" s="1080" t="s">
        <v>1055</v>
      </c>
    </row>
    <row r="22" spans="1:22" ht="15" customHeight="1" x14ac:dyDescent="0.2">
      <c r="A22" s="737" t="s">
        <v>155</v>
      </c>
      <c r="B22" s="1080">
        <v>11</v>
      </c>
      <c r="C22" s="1091">
        <v>21</v>
      </c>
      <c r="D22" s="1091">
        <v>4</v>
      </c>
      <c r="E22" s="1095">
        <v>36</v>
      </c>
      <c r="F22" s="1080">
        <v>18</v>
      </c>
      <c r="G22" s="1091">
        <v>6</v>
      </c>
      <c r="H22" s="1091">
        <v>3</v>
      </c>
      <c r="I22" s="1095">
        <v>27</v>
      </c>
      <c r="J22" s="1080">
        <v>78</v>
      </c>
      <c r="K22" s="1091" t="s">
        <v>1055</v>
      </c>
      <c r="L22" s="1091">
        <v>126</v>
      </c>
      <c r="M22" s="1095">
        <v>204</v>
      </c>
      <c r="N22" s="1080" t="s">
        <v>1055</v>
      </c>
      <c r="O22" s="1091" t="s">
        <v>1055</v>
      </c>
      <c r="P22" s="1091" t="s">
        <v>1055</v>
      </c>
      <c r="Q22" s="1094" t="s">
        <v>1055</v>
      </c>
      <c r="R22" s="1080">
        <v>13</v>
      </c>
      <c r="S22" s="1091" t="s">
        <v>1055</v>
      </c>
      <c r="T22" s="1091" t="s">
        <v>1055</v>
      </c>
      <c r="U22" s="1095">
        <v>13</v>
      </c>
      <c r="V22" s="1080">
        <v>219</v>
      </c>
    </row>
    <row r="23" spans="1:22" ht="15" customHeight="1" x14ac:dyDescent="0.2">
      <c r="A23" s="737" t="s">
        <v>158</v>
      </c>
      <c r="B23" s="1080" t="s">
        <v>1055</v>
      </c>
      <c r="C23" s="1091" t="s">
        <v>1055</v>
      </c>
      <c r="D23" s="1091" t="s">
        <v>1055</v>
      </c>
      <c r="E23" s="1095" t="s">
        <v>1055</v>
      </c>
      <c r="F23" s="1080">
        <v>16</v>
      </c>
      <c r="G23" s="1091" t="s">
        <v>1055</v>
      </c>
      <c r="H23" s="1091">
        <v>1</v>
      </c>
      <c r="I23" s="1095">
        <v>17</v>
      </c>
      <c r="J23" s="1080">
        <v>33</v>
      </c>
      <c r="K23" s="1091">
        <v>4</v>
      </c>
      <c r="L23" s="1091">
        <v>6</v>
      </c>
      <c r="M23" s="1095">
        <v>43</v>
      </c>
      <c r="N23" s="1080" t="s">
        <v>1055</v>
      </c>
      <c r="O23" s="1091" t="s">
        <v>1055</v>
      </c>
      <c r="P23" s="1091" t="s">
        <v>1055</v>
      </c>
      <c r="Q23" s="1094" t="s">
        <v>1055</v>
      </c>
      <c r="R23" s="1080">
        <v>1</v>
      </c>
      <c r="S23" s="1091" t="s">
        <v>1055</v>
      </c>
      <c r="T23" s="1091" t="s">
        <v>1055</v>
      </c>
      <c r="U23" s="1095">
        <v>1</v>
      </c>
      <c r="V23" s="1080" t="s">
        <v>1055</v>
      </c>
    </row>
    <row r="24" spans="1:22" ht="15" customHeight="1" x14ac:dyDescent="0.2">
      <c r="A24" s="737" t="s">
        <v>161</v>
      </c>
      <c r="B24" s="1080" t="s">
        <v>1055</v>
      </c>
      <c r="C24" s="1091" t="s">
        <v>1055</v>
      </c>
      <c r="D24" s="1091" t="s">
        <v>1055</v>
      </c>
      <c r="E24" s="1095" t="s">
        <v>1055</v>
      </c>
      <c r="F24" s="1080" t="s">
        <v>1055</v>
      </c>
      <c r="G24" s="1091" t="s">
        <v>1055</v>
      </c>
      <c r="H24" s="1091" t="s">
        <v>1055</v>
      </c>
      <c r="I24" s="1095" t="s">
        <v>1055</v>
      </c>
      <c r="J24" s="1080" t="s">
        <v>1055</v>
      </c>
      <c r="K24" s="1091" t="s">
        <v>1055</v>
      </c>
      <c r="L24" s="1091" t="s">
        <v>1055</v>
      </c>
      <c r="M24" s="1095" t="s">
        <v>1055</v>
      </c>
      <c r="N24" s="1080" t="s">
        <v>1055</v>
      </c>
      <c r="O24" s="1091" t="s">
        <v>1055</v>
      </c>
      <c r="P24" s="1091" t="s">
        <v>1055</v>
      </c>
      <c r="Q24" s="1094" t="s">
        <v>1055</v>
      </c>
      <c r="R24" s="1080" t="s">
        <v>1055</v>
      </c>
      <c r="S24" s="1091" t="s">
        <v>1055</v>
      </c>
      <c r="T24" s="1091" t="s">
        <v>1055</v>
      </c>
      <c r="U24" s="1095" t="s">
        <v>1055</v>
      </c>
      <c r="V24" s="1080" t="s">
        <v>1055</v>
      </c>
    </row>
    <row r="25" spans="1:22" ht="15" customHeight="1" x14ac:dyDescent="0.2">
      <c r="A25" s="1886" t="s">
        <v>415</v>
      </c>
      <c r="B25" s="1080">
        <v>41</v>
      </c>
      <c r="C25" s="1091">
        <v>18</v>
      </c>
      <c r="D25" s="1091" t="s">
        <v>1055</v>
      </c>
      <c r="E25" s="1095">
        <v>59</v>
      </c>
      <c r="F25" s="1080" t="s">
        <v>1055</v>
      </c>
      <c r="G25" s="1091" t="s">
        <v>1055</v>
      </c>
      <c r="H25" s="1091" t="s">
        <v>1055</v>
      </c>
      <c r="I25" s="1095" t="s">
        <v>1055</v>
      </c>
      <c r="J25" s="1080" t="s">
        <v>1055</v>
      </c>
      <c r="K25" s="1091" t="s">
        <v>1055</v>
      </c>
      <c r="L25" s="1091" t="s">
        <v>1055</v>
      </c>
      <c r="M25" s="1095" t="s">
        <v>1055</v>
      </c>
      <c r="N25" s="1080" t="s">
        <v>1055</v>
      </c>
      <c r="O25" s="1091" t="s">
        <v>1055</v>
      </c>
      <c r="P25" s="1091" t="s">
        <v>1055</v>
      </c>
      <c r="Q25" s="1094" t="s">
        <v>1055</v>
      </c>
      <c r="R25" s="1080" t="s">
        <v>1055</v>
      </c>
      <c r="S25" s="1091" t="s">
        <v>1055</v>
      </c>
      <c r="T25" s="1091" t="s">
        <v>1055</v>
      </c>
      <c r="U25" s="1095" t="s">
        <v>1055</v>
      </c>
      <c r="V25" s="1080" t="s">
        <v>1055</v>
      </c>
    </row>
    <row r="26" spans="1:22" ht="15" customHeight="1" x14ac:dyDescent="0.2">
      <c r="A26" s="1886" t="s">
        <v>638</v>
      </c>
      <c r="B26" s="1080" t="s">
        <v>1055</v>
      </c>
      <c r="C26" s="1091" t="s">
        <v>1055</v>
      </c>
      <c r="D26" s="1091" t="s">
        <v>1055</v>
      </c>
      <c r="E26" s="1095" t="s">
        <v>1055</v>
      </c>
      <c r="F26" s="1080" t="s">
        <v>1055</v>
      </c>
      <c r="G26" s="1091" t="s">
        <v>1055</v>
      </c>
      <c r="H26" s="1091" t="s">
        <v>1055</v>
      </c>
      <c r="I26" s="1095" t="s">
        <v>1055</v>
      </c>
      <c r="J26" s="1080" t="s">
        <v>1055</v>
      </c>
      <c r="K26" s="1091" t="s">
        <v>1055</v>
      </c>
      <c r="L26" s="1091" t="s">
        <v>1055</v>
      </c>
      <c r="M26" s="1095" t="s">
        <v>1055</v>
      </c>
      <c r="N26" s="1080" t="s">
        <v>1055</v>
      </c>
      <c r="O26" s="1091" t="s">
        <v>1055</v>
      </c>
      <c r="P26" s="1091" t="s">
        <v>1055</v>
      </c>
      <c r="Q26" s="1094" t="s">
        <v>1055</v>
      </c>
      <c r="R26" s="1080" t="s">
        <v>1055</v>
      </c>
      <c r="S26" s="1091" t="s">
        <v>1055</v>
      </c>
      <c r="T26" s="1091" t="s">
        <v>1055</v>
      </c>
      <c r="U26" s="1095" t="s">
        <v>1055</v>
      </c>
      <c r="V26" s="1080" t="s">
        <v>1055</v>
      </c>
    </row>
    <row r="27" spans="1:22" ht="15" customHeight="1" x14ac:dyDescent="0.2">
      <c r="A27" s="737" t="s">
        <v>162</v>
      </c>
      <c r="B27" s="1080" t="s">
        <v>1055</v>
      </c>
      <c r="C27" s="1091" t="s">
        <v>1055</v>
      </c>
      <c r="D27" s="1091" t="s">
        <v>1055</v>
      </c>
      <c r="E27" s="1095" t="s">
        <v>1055</v>
      </c>
      <c r="F27" s="1080" t="s">
        <v>1055</v>
      </c>
      <c r="G27" s="1091" t="s">
        <v>1055</v>
      </c>
      <c r="H27" s="1091" t="s">
        <v>1055</v>
      </c>
      <c r="I27" s="1095" t="s">
        <v>1055</v>
      </c>
      <c r="J27" s="1080" t="s">
        <v>1055</v>
      </c>
      <c r="K27" s="1091" t="s">
        <v>1055</v>
      </c>
      <c r="L27" s="1091" t="s">
        <v>1055</v>
      </c>
      <c r="M27" s="1095" t="s">
        <v>1055</v>
      </c>
      <c r="N27" s="1080" t="s">
        <v>1055</v>
      </c>
      <c r="O27" s="1091" t="s">
        <v>1055</v>
      </c>
      <c r="P27" s="1091" t="s">
        <v>1055</v>
      </c>
      <c r="Q27" s="1094" t="s">
        <v>1055</v>
      </c>
      <c r="R27" s="1080" t="s">
        <v>1055</v>
      </c>
      <c r="S27" s="1091" t="s">
        <v>1055</v>
      </c>
      <c r="T27" s="1091" t="s">
        <v>1055</v>
      </c>
      <c r="U27" s="1095" t="s">
        <v>1055</v>
      </c>
      <c r="V27" s="1080" t="s">
        <v>1055</v>
      </c>
    </row>
    <row r="28" spans="1:22" ht="15" customHeight="1" x14ac:dyDescent="0.2">
      <c r="A28" s="1886" t="s">
        <v>279</v>
      </c>
      <c r="B28" s="1080" t="s">
        <v>1055</v>
      </c>
      <c r="C28" s="1091" t="s">
        <v>1055</v>
      </c>
      <c r="D28" s="1091" t="s">
        <v>1055</v>
      </c>
      <c r="E28" s="1095" t="s">
        <v>1055</v>
      </c>
      <c r="F28" s="1080" t="s">
        <v>1055</v>
      </c>
      <c r="G28" s="1091" t="s">
        <v>1055</v>
      </c>
      <c r="H28" s="1091" t="s">
        <v>1055</v>
      </c>
      <c r="I28" s="1095" t="s">
        <v>1055</v>
      </c>
      <c r="J28" s="1080" t="s">
        <v>1055</v>
      </c>
      <c r="K28" s="1091" t="s">
        <v>1055</v>
      </c>
      <c r="L28" s="1091" t="s">
        <v>1055</v>
      </c>
      <c r="M28" s="1095" t="s">
        <v>1055</v>
      </c>
      <c r="N28" s="1080" t="s">
        <v>1055</v>
      </c>
      <c r="O28" s="1091" t="s">
        <v>1055</v>
      </c>
      <c r="P28" s="1091" t="s">
        <v>1055</v>
      </c>
      <c r="Q28" s="1094" t="s">
        <v>1055</v>
      </c>
      <c r="R28" s="1080" t="s">
        <v>1055</v>
      </c>
      <c r="S28" s="1091" t="s">
        <v>1055</v>
      </c>
      <c r="T28" s="1091" t="s">
        <v>1055</v>
      </c>
      <c r="U28" s="1095" t="s">
        <v>1055</v>
      </c>
      <c r="V28" s="1080" t="s">
        <v>1055</v>
      </c>
    </row>
    <row r="29" spans="1:22" ht="15" customHeight="1" thickBot="1" x14ac:dyDescent="0.25">
      <c r="A29" s="1114" t="s">
        <v>157</v>
      </c>
      <c r="B29" s="1097">
        <v>10</v>
      </c>
      <c r="C29" s="1098">
        <v>2</v>
      </c>
      <c r="D29" s="1098">
        <v>2</v>
      </c>
      <c r="E29" s="1099">
        <v>14</v>
      </c>
      <c r="F29" s="1097">
        <v>7</v>
      </c>
      <c r="G29" s="1098">
        <v>82</v>
      </c>
      <c r="H29" s="1098">
        <v>8</v>
      </c>
      <c r="I29" s="1099">
        <v>97</v>
      </c>
      <c r="J29" s="1097">
        <v>14</v>
      </c>
      <c r="K29" s="1098" t="s">
        <v>1055</v>
      </c>
      <c r="L29" s="1098" t="s">
        <v>1055</v>
      </c>
      <c r="M29" s="1099">
        <v>14</v>
      </c>
      <c r="N29" s="1097" t="s">
        <v>1055</v>
      </c>
      <c r="O29" s="1098" t="s">
        <v>1055</v>
      </c>
      <c r="P29" s="1098" t="s">
        <v>1055</v>
      </c>
      <c r="Q29" s="1100" t="s">
        <v>1055</v>
      </c>
      <c r="R29" s="1097">
        <v>3</v>
      </c>
      <c r="S29" s="1098">
        <v>91</v>
      </c>
      <c r="T29" s="1098" t="s">
        <v>1055</v>
      </c>
      <c r="U29" s="1099">
        <v>94</v>
      </c>
      <c r="V29" s="1097">
        <v>11</v>
      </c>
    </row>
    <row r="30" spans="1:22" ht="15" customHeight="1" thickBot="1" x14ac:dyDescent="0.25">
      <c r="A30" s="1101" t="s">
        <v>145</v>
      </c>
      <c r="B30" s="1115">
        <v>71</v>
      </c>
      <c r="C30" s="1115">
        <v>201</v>
      </c>
      <c r="D30" s="1115">
        <v>134</v>
      </c>
      <c r="E30" s="1115">
        <v>406</v>
      </c>
      <c r="F30" s="1115">
        <v>51</v>
      </c>
      <c r="G30" s="1115">
        <v>123</v>
      </c>
      <c r="H30" s="1115">
        <v>34</v>
      </c>
      <c r="I30" s="1115">
        <v>208</v>
      </c>
      <c r="J30" s="1115">
        <v>125</v>
      </c>
      <c r="K30" s="1115">
        <v>4</v>
      </c>
      <c r="L30" s="1115">
        <v>132</v>
      </c>
      <c r="M30" s="1115">
        <v>261</v>
      </c>
      <c r="N30" s="1115" t="s">
        <v>1055</v>
      </c>
      <c r="O30" s="1115" t="s">
        <v>1055</v>
      </c>
      <c r="P30" s="1115" t="s">
        <v>1055</v>
      </c>
      <c r="Q30" s="1105" t="s">
        <v>1055</v>
      </c>
      <c r="R30" s="1115">
        <v>17</v>
      </c>
      <c r="S30" s="1115">
        <v>91</v>
      </c>
      <c r="T30" s="1115" t="s">
        <v>1055</v>
      </c>
      <c r="U30" s="1115">
        <v>108</v>
      </c>
      <c r="V30" s="1115">
        <v>295</v>
      </c>
    </row>
    <row r="31" spans="1:22" ht="15" customHeight="1" thickBot="1" x14ac:dyDescent="0.25">
      <c r="A31" s="1116" t="s">
        <v>306</v>
      </c>
      <c r="B31" s="1117" t="s">
        <v>1055</v>
      </c>
      <c r="C31" s="1118" t="s">
        <v>1055</v>
      </c>
      <c r="D31" s="1118" t="s">
        <v>1055</v>
      </c>
      <c r="E31" s="1118" t="s">
        <v>1055</v>
      </c>
      <c r="F31" s="1118" t="s">
        <v>1055</v>
      </c>
      <c r="G31" s="1118" t="s">
        <v>1055</v>
      </c>
      <c r="H31" s="1118" t="s">
        <v>1055</v>
      </c>
      <c r="I31" s="1118" t="s">
        <v>1055</v>
      </c>
      <c r="J31" s="1118" t="s">
        <v>1055</v>
      </c>
      <c r="K31" s="1118" t="s">
        <v>1055</v>
      </c>
      <c r="L31" s="1118" t="s">
        <v>1055</v>
      </c>
      <c r="M31" s="1118" t="s">
        <v>1055</v>
      </c>
      <c r="N31" s="1118" t="s">
        <v>1055</v>
      </c>
      <c r="O31" s="1118" t="s">
        <v>1055</v>
      </c>
      <c r="P31" s="1118" t="s">
        <v>1055</v>
      </c>
      <c r="Q31" s="1118" t="s">
        <v>1055</v>
      </c>
      <c r="R31" s="1118" t="s">
        <v>1055</v>
      </c>
      <c r="S31" s="1118" t="s">
        <v>1055</v>
      </c>
      <c r="T31" s="1118" t="s">
        <v>1055</v>
      </c>
      <c r="U31" s="1119" t="s">
        <v>1055</v>
      </c>
      <c r="V31" s="1118" t="s">
        <v>1055</v>
      </c>
    </row>
    <row r="32" spans="1:22" ht="15" customHeight="1" x14ac:dyDescent="0.2">
      <c r="A32" s="736" t="s">
        <v>165</v>
      </c>
      <c r="B32" s="1082">
        <v>20</v>
      </c>
      <c r="C32" s="1083">
        <v>23</v>
      </c>
      <c r="D32" s="1083">
        <v>61</v>
      </c>
      <c r="E32" s="1084">
        <v>104</v>
      </c>
      <c r="F32" s="1082">
        <v>11</v>
      </c>
      <c r="G32" s="1083">
        <v>2</v>
      </c>
      <c r="H32" s="1083">
        <v>9</v>
      </c>
      <c r="I32" s="1084">
        <v>22</v>
      </c>
      <c r="J32" s="1082" t="s">
        <v>1055</v>
      </c>
      <c r="K32" s="1083">
        <v>3</v>
      </c>
      <c r="L32" s="1083">
        <v>3</v>
      </c>
      <c r="M32" s="1084">
        <v>6</v>
      </c>
      <c r="N32" s="1082" t="s">
        <v>1055</v>
      </c>
      <c r="O32" s="1083" t="s">
        <v>1055</v>
      </c>
      <c r="P32" s="1083" t="s">
        <v>1055</v>
      </c>
      <c r="Q32" s="1085" t="s">
        <v>1055</v>
      </c>
      <c r="R32" s="1082">
        <v>55</v>
      </c>
      <c r="S32" s="1083" t="s">
        <v>1055</v>
      </c>
      <c r="T32" s="1083" t="s">
        <v>1055</v>
      </c>
      <c r="U32" s="1084">
        <v>55</v>
      </c>
      <c r="V32" s="1082">
        <v>17</v>
      </c>
    </row>
    <row r="33" spans="1:22" ht="15" customHeight="1" x14ac:dyDescent="0.2">
      <c r="A33" s="737" t="s">
        <v>167</v>
      </c>
      <c r="B33" s="1080">
        <v>20</v>
      </c>
      <c r="C33" s="1091">
        <v>69</v>
      </c>
      <c r="D33" s="1091">
        <v>34</v>
      </c>
      <c r="E33" s="1095">
        <v>123</v>
      </c>
      <c r="F33" s="1080">
        <v>7</v>
      </c>
      <c r="G33" s="1091" t="s">
        <v>1055</v>
      </c>
      <c r="H33" s="1091">
        <v>1</v>
      </c>
      <c r="I33" s="1095">
        <v>8</v>
      </c>
      <c r="J33" s="1080">
        <v>6</v>
      </c>
      <c r="K33" s="1091">
        <v>1</v>
      </c>
      <c r="L33" s="1091">
        <v>12</v>
      </c>
      <c r="M33" s="1095">
        <v>19</v>
      </c>
      <c r="N33" s="1080" t="s">
        <v>1055</v>
      </c>
      <c r="O33" s="1091" t="s">
        <v>1055</v>
      </c>
      <c r="P33" s="1091" t="s">
        <v>1055</v>
      </c>
      <c r="Q33" s="1094" t="s">
        <v>1055</v>
      </c>
      <c r="R33" s="1080" t="s">
        <v>1055</v>
      </c>
      <c r="S33" s="1091" t="s">
        <v>1055</v>
      </c>
      <c r="T33" s="1091" t="s">
        <v>1055</v>
      </c>
      <c r="U33" s="1095" t="s">
        <v>1055</v>
      </c>
      <c r="V33" s="1080">
        <v>3</v>
      </c>
    </row>
    <row r="34" spans="1:22" ht="15" customHeight="1" x14ac:dyDescent="0.2">
      <c r="A34" s="737" t="s">
        <v>424</v>
      </c>
      <c r="B34" s="1080" t="s">
        <v>1055</v>
      </c>
      <c r="C34" s="1091" t="s">
        <v>1055</v>
      </c>
      <c r="D34" s="1091" t="s">
        <v>1055</v>
      </c>
      <c r="E34" s="1095" t="s">
        <v>1055</v>
      </c>
      <c r="F34" s="1080" t="s">
        <v>1055</v>
      </c>
      <c r="G34" s="1091" t="s">
        <v>1055</v>
      </c>
      <c r="H34" s="1091" t="s">
        <v>1055</v>
      </c>
      <c r="I34" s="1095" t="s">
        <v>1055</v>
      </c>
      <c r="J34" s="1080" t="s">
        <v>1055</v>
      </c>
      <c r="K34" s="1091" t="s">
        <v>1055</v>
      </c>
      <c r="L34" s="1091" t="s">
        <v>1055</v>
      </c>
      <c r="M34" s="1095" t="s">
        <v>1055</v>
      </c>
      <c r="N34" s="1080" t="s">
        <v>1055</v>
      </c>
      <c r="O34" s="1091" t="s">
        <v>1055</v>
      </c>
      <c r="P34" s="1091" t="s">
        <v>1055</v>
      </c>
      <c r="Q34" s="1094" t="s">
        <v>1055</v>
      </c>
      <c r="R34" s="1080" t="s">
        <v>1055</v>
      </c>
      <c r="S34" s="1091" t="s">
        <v>1055</v>
      </c>
      <c r="T34" s="1091" t="s">
        <v>1055</v>
      </c>
      <c r="U34" s="1095" t="s">
        <v>1055</v>
      </c>
      <c r="V34" s="1080" t="s">
        <v>1055</v>
      </c>
    </row>
    <row r="35" spans="1:22" ht="15" customHeight="1" x14ac:dyDescent="0.2">
      <c r="A35" s="1886" t="s">
        <v>280</v>
      </c>
      <c r="B35" s="1080" t="s">
        <v>1055</v>
      </c>
      <c r="C35" s="1091" t="s">
        <v>1055</v>
      </c>
      <c r="D35" s="1091" t="s">
        <v>1055</v>
      </c>
      <c r="E35" s="1095" t="s">
        <v>1055</v>
      </c>
      <c r="F35" s="1080" t="s">
        <v>1055</v>
      </c>
      <c r="G35" s="1091" t="s">
        <v>1055</v>
      </c>
      <c r="H35" s="1091" t="s">
        <v>1055</v>
      </c>
      <c r="I35" s="1095" t="s">
        <v>1055</v>
      </c>
      <c r="J35" s="1080" t="s">
        <v>1055</v>
      </c>
      <c r="K35" s="1091" t="s">
        <v>1055</v>
      </c>
      <c r="L35" s="1091" t="s">
        <v>1055</v>
      </c>
      <c r="M35" s="1095" t="s">
        <v>1055</v>
      </c>
      <c r="N35" s="1080">
        <v>12</v>
      </c>
      <c r="O35" s="1091">
        <v>2</v>
      </c>
      <c r="P35" s="1091" t="s">
        <v>1055</v>
      </c>
      <c r="Q35" s="1094">
        <v>14</v>
      </c>
      <c r="R35" s="1080" t="s">
        <v>1055</v>
      </c>
      <c r="S35" s="1091" t="s">
        <v>1055</v>
      </c>
      <c r="T35" s="1091" t="s">
        <v>1055</v>
      </c>
      <c r="U35" s="1095" t="s">
        <v>1055</v>
      </c>
      <c r="V35" s="1080" t="s">
        <v>1055</v>
      </c>
    </row>
    <row r="36" spans="1:22" ht="15" customHeight="1" x14ac:dyDescent="0.2">
      <c r="A36" s="737" t="s">
        <v>181</v>
      </c>
      <c r="B36" s="1080">
        <v>7</v>
      </c>
      <c r="C36" s="1091">
        <v>7</v>
      </c>
      <c r="D36" s="1091">
        <v>26</v>
      </c>
      <c r="E36" s="1095">
        <v>40</v>
      </c>
      <c r="F36" s="1080">
        <v>5</v>
      </c>
      <c r="G36" s="1091">
        <v>46</v>
      </c>
      <c r="H36" s="1091">
        <v>7</v>
      </c>
      <c r="I36" s="1095">
        <v>58</v>
      </c>
      <c r="J36" s="1080" t="s">
        <v>1055</v>
      </c>
      <c r="K36" s="1091" t="s">
        <v>1055</v>
      </c>
      <c r="L36" s="1091" t="s">
        <v>1055</v>
      </c>
      <c r="M36" s="1095" t="s">
        <v>1055</v>
      </c>
      <c r="N36" s="1080" t="s">
        <v>1055</v>
      </c>
      <c r="O36" s="1091" t="s">
        <v>1055</v>
      </c>
      <c r="P36" s="1091" t="s">
        <v>1055</v>
      </c>
      <c r="Q36" s="1094" t="s">
        <v>1055</v>
      </c>
      <c r="R36" s="1080">
        <v>11</v>
      </c>
      <c r="S36" s="1091" t="s">
        <v>1055</v>
      </c>
      <c r="T36" s="1091" t="s">
        <v>1055</v>
      </c>
      <c r="U36" s="1095">
        <v>11</v>
      </c>
      <c r="V36" s="1080">
        <v>9</v>
      </c>
    </row>
    <row r="37" spans="1:22" ht="15" customHeight="1" thickBot="1" x14ac:dyDescent="0.25">
      <c r="A37" s="1114" t="s">
        <v>419</v>
      </c>
      <c r="B37" s="1097">
        <v>43</v>
      </c>
      <c r="C37" s="1098">
        <v>3</v>
      </c>
      <c r="D37" s="1098">
        <v>22</v>
      </c>
      <c r="E37" s="1099">
        <v>68</v>
      </c>
      <c r="F37" s="1097">
        <v>3</v>
      </c>
      <c r="G37" s="1098">
        <v>8</v>
      </c>
      <c r="H37" s="1098">
        <v>23</v>
      </c>
      <c r="I37" s="1099">
        <v>34</v>
      </c>
      <c r="J37" s="1097" t="s">
        <v>1055</v>
      </c>
      <c r="K37" s="1098" t="s">
        <v>1055</v>
      </c>
      <c r="L37" s="1098" t="s">
        <v>1055</v>
      </c>
      <c r="M37" s="1099" t="s">
        <v>1055</v>
      </c>
      <c r="N37" s="1097">
        <v>14</v>
      </c>
      <c r="O37" s="1098">
        <v>15</v>
      </c>
      <c r="P37" s="1098" t="s">
        <v>1055</v>
      </c>
      <c r="Q37" s="1100">
        <v>29</v>
      </c>
      <c r="R37" s="1097">
        <v>7</v>
      </c>
      <c r="S37" s="1098" t="s">
        <v>1055</v>
      </c>
      <c r="T37" s="1098" t="s">
        <v>1055</v>
      </c>
      <c r="U37" s="1099">
        <v>7</v>
      </c>
      <c r="V37" s="1097">
        <v>1</v>
      </c>
    </row>
    <row r="38" spans="1:22" ht="15" customHeight="1" thickBot="1" x14ac:dyDescent="0.25">
      <c r="A38" s="1120" t="s">
        <v>457</v>
      </c>
      <c r="B38" s="1121" t="s">
        <v>1055</v>
      </c>
      <c r="C38" s="1122" t="s">
        <v>1055</v>
      </c>
      <c r="D38" s="1122" t="s">
        <v>1055</v>
      </c>
      <c r="E38" s="1123" t="s">
        <v>1055</v>
      </c>
      <c r="F38" s="1121" t="s">
        <v>1055</v>
      </c>
      <c r="G38" s="1122" t="s">
        <v>1055</v>
      </c>
      <c r="H38" s="1122" t="s">
        <v>1055</v>
      </c>
      <c r="I38" s="1123" t="s">
        <v>1055</v>
      </c>
      <c r="J38" s="1121" t="s">
        <v>1055</v>
      </c>
      <c r="K38" s="1122" t="s">
        <v>1055</v>
      </c>
      <c r="L38" s="1122" t="s">
        <v>1055</v>
      </c>
      <c r="M38" s="1123" t="s">
        <v>1055</v>
      </c>
      <c r="N38" s="1121" t="s">
        <v>1055</v>
      </c>
      <c r="O38" s="1122" t="s">
        <v>1055</v>
      </c>
      <c r="P38" s="1122" t="s">
        <v>1055</v>
      </c>
      <c r="Q38" s="1123" t="s">
        <v>1055</v>
      </c>
      <c r="R38" s="1121" t="s">
        <v>1055</v>
      </c>
      <c r="S38" s="1122" t="s">
        <v>1055</v>
      </c>
      <c r="T38" s="1122" t="s">
        <v>1055</v>
      </c>
      <c r="U38" s="1123" t="s">
        <v>1055</v>
      </c>
      <c r="V38" s="1121" t="s">
        <v>1055</v>
      </c>
    </row>
    <row r="39" spans="1:22" ht="15" customHeight="1" thickBot="1" x14ac:dyDescent="0.25">
      <c r="A39" s="1101" t="s">
        <v>145</v>
      </c>
      <c r="B39" s="1124">
        <v>90</v>
      </c>
      <c r="C39" s="1124">
        <v>102</v>
      </c>
      <c r="D39" s="1124">
        <v>143</v>
      </c>
      <c r="E39" s="1124">
        <v>335</v>
      </c>
      <c r="F39" s="1124">
        <v>26</v>
      </c>
      <c r="G39" s="1124">
        <v>56</v>
      </c>
      <c r="H39" s="1124">
        <v>40</v>
      </c>
      <c r="I39" s="1124">
        <v>122</v>
      </c>
      <c r="J39" s="1124">
        <v>6</v>
      </c>
      <c r="K39" s="1124">
        <v>4</v>
      </c>
      <c r="L39" s="1124">
        <v>15</v>
      </c>
      <c r="M39" s="1124">
        <v>25</v>
      </c>
      <c r="N39" s="1124">
        <v>26</v>
      </c>
      <c r="O39" s="1124">
        <v>17</v>
      </c>
      <c r="P39" s="1124" t="s">
        <v>1055</v>
      </c>
      <c r="Q39" s="1124">
        <v>43</v>
      </c>
      <c r="R39" s="1124">
        <v>73</v>
      </c>
      <c r="S39" s="1124" t="s">
        <v>1055</v>
      </c>
      <c r="T39" s="1124" t="s">
        <v>1055</v>
      </c>
      <c r="U39" s="1124">
        <v>73</v>
      </c>
      <c r="V39" s="1124">
        <v>30</v>
      </c>
    </row>
    <row r="40" spans="1:22" ht="15" customHeight="1" thickBot="1" x14ac:dyDescent="0.25">
      <c r="A40" s="1101" t="s">
        <v>307</v>
      </c>
      <c r="B40" s="1117" t="s">
        <v>1055</v>
      </c>
      <c r="C40" s="1118" t="s">
        <v>1055</v>
      </c>
      <c r="D40" s="1118" t="s">
        <v>1055</v>
      </c>
      <c r="E40" s="1118" t="s">
        <v>1055</v>
      </c>
      <c r="F40" s="1118" t="s">
        <v>1055</v>
      </c>
      <c r="G40" s="1118" t="s">
        <v>1055</v>
      </c>
      <c r="H40" s="1118" t="s">
        <v>1055</v>
      </c>
      <c r="I40" s="1118" t="s">
        <v>1055</v>
      </c>
      <c r="J40" s="1118" t="s">
        <v>1055</v>
      </c>
      <c r="K40" s="1118" t="s">
        <v>1055</v>
      </c>
      <c r="L40" s="1118" t="s">
        <v>1055</v>
      </c>
      <c r="M40" s="1118" t="s">
        <v>1055</v>
      </c>
      <c r="N40" s="1118" t="s">
        <v>1055</v>
      </c>
      <c r="O40" s="1118" t="s">
        <v>1055</v>
      </c>
      <c r="P40" s="1118" t="s">
        <v>1055</v>
      </c>
      <c r="Q40" s="1118" t="s">
        <v>1055</v>
      </c>
      <c r="R40" s="1118" t="s">
        <v>1055</v>
      </c>
      <c r="S40" s="1118" t="s">
        <v>1055</v>
      </c>
      <c r="T40" s="1118" t="s">
        <v>1055</v>
      </c>
      <c r="U40" s="1119" t="s">
        <v>1055</v>
      </c>
      <c r="V40" s="1118" t="s">
        <v>1055</v>
      </c>
    </row>
    <row r="41" spans="1:22" ht="15" customHeight="1" x14ac:dyDescent="0.2">
      <c r="A41" s="1892" t="s">
        <v>450</v>
      </c>
      <c r="B41" s="1082">
        <v>2</v>
      </c>
      <c r="C41" s="1083">
        <v>1</v>
      </c>
      <c r="D41" s="1083">
        <v>55</v>
      </c>
      <c r="E41" s="1084">
        <v>58</v>
      </c>
      <c r="F41" s="1082">
        <v>35</v>
      </c>
      <c r="G41" s="1083">
        <v>3</v>
      </c>
      <c r="H41" s="1083">
        <v>14</v>
      </c>
      <c r="I41" s="1084">
        <v>52</v>
      </c>
      <c r="J41" s="1082">
        <v>37</v>
      </c>
      <c r="K41" s="1083">
        <v>3</v>
      </c>
      <c r="L41" s="1083">
        <v>1</v>
      </c>
      <c r="M41" s="1084">
        <v>41</v>
      </c>
      <c r="N41" s="1125" t="s">
        <v>1055</v>
      </c>
      <c r="O41" s="1126" t="s">
        <v>1055</v>
      </c>
      <c r="P41" s="1126" t="s">
        <v>1055</v>
      </c>
      <c r="Q41" s="1085" t="s">
        <v>1055</v>
      </c>
      <c r="R41" s="1082" t="s">
        <v>1055</v>
      </c>
      <c r="S41" s="1083" t="s">
        <v>1055</v>
      </c>
      <c r="T41" s="1083" t="s">
        <v>1055</v>
      </c>
      <c r="U41" s="1084" t="s">
        <v>1055</v>
      </c>
      <c r="V41" s="1082">
        <v>1</v>
      </c>
    </row>
    <row r="42" spans="1:22" ht="15" customHeight="1" x14ac:dyDescent="0.2">
      <c r="A42" s="1072" t="s">
        <v>644</v>
      </c>
      <c r="B42" s="1080" t="s">
        <v>1055</v>
      </c>
      <c r="C42" s="1091" t="s">
        <v>1055</v>
      </c>
      <c r="D42" s="1091" t="s">
        <v>1055</v>
      </c>
      <c r="E42" s="1095" t="s">
        <v>1055</v>
      </c>
      <c r="F42" s="1080" t="s">
        <v>1055</v>
      </c>
      <c r="G42" s="1091" t="s">
        <v>1055</v>
      </c>
      <c r="H42" s="1091" t="s">
        <v>1055</v>
      </c>
      <c r="I42" s="1095" t="s">
        <v>1055</v>
      </c>
      <c r="J42" s="1080" t="s">
        <v>1055</v>
      </c>
      <c r="K42" s="1091" t="s">
        <v>1055</v>
      </c>
      <c r="L42" s="1091" t="s">
        <v>1055</v>
      </c>
      <c r="M42" s="1095" t="s">
        <v>1055</v>
      </c>
      <c r="N42" s="1112" t="s">
        <v>1055</v>
      </c>
      <c r="O42" s="1113" t="s">
        <v>1055</v>
      </c>
      <c r="P42" s="1113" t="s">
        <v>1055</v>
      </c>
      <c r="Q42" s="1094" t="s">
        <v>1055</v>
      </c>
      <c r="R42" s="1080" t="s">
        <v>1055</v>
      </c>
      <c r="S42" s="1091" t="s">
        <v>1055</v>
      </c>
      <c r="T42" s="1091" t="s">
        <v>1055</v>
      </c>
      <c r="U42" s="1095" t="s">
        <v>1055</v>
      </c>
      <c r="V42" s="1080" t="s">
        <v>1055</v>
      </c>
    </row>
    <row r="43" spans="1:22" ht="15" customHeight="1" x14ac:dyDescent="0.2">
      <c r="A43" s="1072" t="s">
        <v>1024</v>
      </c>
      <c r="B43" s="1080" t="s">
        <v>1055</v>
      </c>
      <c r="C43" s="1091" t="s">
        <v>1055</v>
      </c>
      <c r="D43" s="1091" t="s">
        <v>1055</v>
      </c>
      <c r="E43" s="1095" t="s">
        <v>1055</v>
      </c>
      <c r="F43" s="1080" t="s">
        <v>1055</v>
      </c>
      <c r="G43" s="1091" t="s">
        <v>1055</v>
      </c>
      <c r="H43" s="1091" t="s">
        <v>1055</v>
      </c>
      <c r="I43" s="1095" t="s">
        <v>1055</v>
      </c>
      <c r="J43" s="1080" t="s">
        <v>1055</v>
      </c>
      <c r="K43" s="1091" t="s">
        <v>1055</v>
      </c>
      <c r="L43" s="1091" t="s">
        <v>1055</v>
      </c>
      <c r="M43" s="1095" t="s">
        <v>1055</v>
      </c>
      <c r="N43" s="1112" t="s">
        <v>1055</v>
      </c>
      <c r="O43" s="1113" t="s">
        <v>1055</v>
      </c>
      <c r="P43" s="1113" t="s">
        <v>1055</v>
      </c>
      <c r="Q43" s="1094" t="s">
        <v>1055</v>
      </c>
      <c r="R43" s="1080" t="s">
        <v>1055</v>
      </c>
      <c r="S43" s="1091" t="s">
        <v>1055</v>
      </c>
      <c r="T43" s="1091" t="s">
        <v>1055</v>
      </c>
      <c r="U43" s="1095" t="s">
        <v>1055</v>
      </c>
      <c r="V43" s="1080" t="s">
        <v>1055</v>
      </c>
    </row>
    <row r="44" spans="1:22" ht="15" customHeight="1" x14ac:dyDescent="0.2">
      <c r="A44" s="1072" t="s">
        <v>1025</v>
      </c>
      <c r="B44" s="1080" t="s">
        <v>1055</v>
      </c>
      <c r="C44" s="1091" t="s">
        <v>1055</v>
      </c>
      <c r="D44" s="1091" t="s">
        <v>1055</v>
      </c>
      <c r="E44" s="1095" t="s">
        <v>1055</v>
      </c>
      <c r="F44" s="1080" t="s">
        <v>1055</v>
      </c>
      <c r="G44" s="1091" t="s">
        <v>1055</v>
      </c>
      <c r="H44" s="1091" t="s">
        <v>1055</v>
      </c>
      <c r="I44" s="1095" t="s">
        <v>1055</v>
      </c>
      <c r="J44" s="1080" t="s">
        <v>1055</v>
      </c>
      <c r="K44" s="1091" t="s">
        <v>1055</v>
      </c>
      <c r="L44" s="1091" t="s">
        <v>1055</v>
      </c>
      <c r="M44" s="1095" t="s">
        <v>1055</v>
      </c>
      <c r="N44" s="1112" t="s">
        <v>1055</v>
      </c>
      <c r="O44" s="1113" t="s">
        <v>1055</v>
      </c>
      <c r="P44" s="1113" t="s">
        <v>1055</v>
      </c>
      <c r="Q44" s="1094" t="s">
        <v>1055</v>
      </c>
      <c r="R44" s="1080" t="s">
        <v>1055</v>
      </c>
      <c r="S44" s="1091" t="s">
        <v>1055</v>
      </c>
      <c r="T44" s="1091" t="s">
        <v>1055</v>
      </c>
      <c r="U44" s="1095" t="s">
        <v>1055</v>
      </c>
      <c r="V44" s="1080" t="s">
        <v>1055</v>
      </c>
    </row>
    <row r="45" spans="1:22" ht="15" customHeight="1" x14ac:dyDescent="0.2">
      <c r="A45" s="1072" t="s">
        <v>1026</v>
      </c>
      <c r="B45" s="1080" t="s">
        <v>1055</v>
      </c>
      <c r="C45" s="1091" t="s">
        <v>1055</v>
      </c>
      <c r="D45" s="1091" t="s">
        <v>1055</v>
      </c>
      <c r="E45" s="1095" t="s">
        <v>1055</v>
      </c>
      <c r="F45" s="1080" t="s">
        <v>1055</v>
      </c>
      <c r="G45" s="1091" t="s">
        <v>1055</v>
      </c>
      <c r="H45" s="1091" t="s">
        <v>1055</v>
      </c>
      <c r="I45" s="1095" t="s">
        <v>1055</v>
      </c>
      <c r="J45" s="1080" t="s">
        <v>1055</v>
      </c>
      <c r="K45" s="1091" t="s">
        <v>1055</v>
      </c>
      <c r="L45" s="1091" t="s">
        <v>1055</v>
      </c>
      <c r="M45" s="1095" t="s">
        <v>1055</v>
      </c>
      <c r="N45" s="1112" t="s">
        <v>1055</v>
      </c>
      <c r="O45" s="1113" t="s">
        <v>1055</v>
      </c>
      <c r="P45" s="1113" t="s">
        <v>1055</v>
      </c>
      <c r="Q45" s="1094" t="s">
        <v>1055</v>
      </c>
      <c r="R45" s="1080" t="s">
        <v>1055</v>
      </c>
      <c r="S45" s="1091" t="s">
        <v>1055</v>
      </c>
      <c r="T45" s="1091" t="s">
        <v>1055</v>
      </c>
      <c r="U45" s="1095" t="s">
        <v>1055</v>
      </c>
      <c r="V45" s="1080" t="s">
        <v>1055</v>
      </c>
    </row>
    <row r="46" spans="1:22" ht="15" customHeight="1" x14ac:dyDescent="0.2">
      <c r="A46" s="737" t="s">
        <v>253</v>
      </c>
      <c r="B46" s="1086" t="s">
        <v>1055</v>
      </c>
      <c r="C46" s="1127" t="s">
        <v>1055</v>
      </c>
      <c r="D46" s="1127" t="s">
        <v>1055</v>
      </c>
      <c r="E46" s="1088" t="s">
        <v>1055</v>
      </c>
      <c r="F46" s="1128" t="s">
        <v>1055</v>
      </c>
      <c r="G46" s="1127" t="s">
        <v>1055</v>
      </c>
      <c r="H46" s="1127" t="s">
        <v>1055</v>
      </c>
      <c r="I46" s="1088" t="s">
        <v>1055</v>
      </c>
      <c r="J46" s="1128" t="s">
        <v>1055</v>
      </c>
      <c r="K46" s="1127" t="s">
        <v>1055</v>
      </c>
      <c r="L46" s="1127" t="s">
        <v>1055</v>
      </c>
      <c r="M46" s="1088" t="s">
        <v>1055</v>
      </c>
      <c r="N46" s="1128" t="s">
        <v>1055</v>
      </c>
      <c r="O46" s="1127" t="s">
        <v>1055</v>
      </c>
      <c r="P46" s="1127" t="s">
        <v>1055</v>
      </c>
      <c r="Q46" s="1089" t="s">
        <v>1055</v>
      </c>
      <c r="R46" s="1128" t="s">
        <v>1055</v>
      </c>
      <c r="S46" s="1127" t="s">
        <v>1055</v>
      </c>
      <c r="T46" s="1127" t="s">
        <v>1055</v>
      </c>
      <c r="U46" s="1088" t="s">
        <v>1055</v>
      </c>
      <c r="V46" s="1128" t="s">
        <v>1055</v>
      </c>
    </row>
    <row r="47" spans="1:22" ht="15" customHeight="1" x14ac:dyDescent="0.2">
      <c r="A47" s="737" t="s">
        <v>1027</v>
      </c>
      <c r="B47" s="1086" t="s">
        <v>1055</v>
      </c>
      <c r="C47" s="1127" t="s">
        <v>1055</v>
      </c>
      <c r="D47" s="1127" t="s">
        <v>1055</v>
      </c>
      <c r="E47" s="1088" t="s">
        <v>1055</v>
      </c>
      <c r="F47" s="1128" t="s">
        <v>1055</v>
      </c>
      <c r="G47" s="1127" t="s">
        <v>1055</v>
      </c>
      <c r="H47" s="1127" t="s">
        <v>1055</v>
      </c>
      <c r="I47" s="1088" t="s">
        <v>1055</v>
      </c>
      <c r="J47" s="1128" t="s">
        <v>1055</v>
      </c>
      <c r="K47" s="1127" t="s">
        <v>1055</v>
      </c>
      <c r="L47" s="1127" t="s">
        <v>1055</v>
      </c>
      <c r="M47" s="1088" t="s">
        <v>1055</v>
      </c>
      <c r="N47" s="1128" t="s">
        <v>1055</v>
      </c>
      <c r="O47" s="1127" t="s">
        <v>1055</v>
      </c>
      <c r="P47" s="1127" t="s">
        <v>1055</v>
      </c>
      <c r="Q47" s="1089" t="s">
        <v>1055</v>
      </c>
      <c r="R47" s="1128" t="s">
        <v>1055</v>
      </c>
      <c r="S47" s="1127" t="s">
        <v>1055</v>
      </c>
      <c r="T47" s="1127" t="s">
        <v>1055</v>
      </c>
      <c r="U47" s="1088" t="s">
        <v>1055</v>
      </c>
      <c r="V47" s="1128">
        <v>2</v>
      </c>
    </row>
    <row r="48" spans="1:22" ht="15" customHeight="1" x14ac:dyDescent="0.2">
      <c r="A48" s="737" t="s">
        <v>1028</v>
      </c>
      <c r="B48" s="1086" t="s">
        <v>1055</v>
      </c>
      <c r="C48" s="1127" t="s">
        <v>1055</v>
      </c>
      <c r="D48" s="1127" t="s">
        <v>1055</v>
      </c>
      <c r="E48" s="1088" t="s">
        <v>1055</v>
      </c>
      <c r="F48" s="1128" t="s">
        <v>1055</v>
      </c>
      <c r="G48" s="1127" t="s">
        <v>1055</v>
      </c>
      <c r="H48" s="1127" t="s">
        <v>1055</v>
      </c>
      <c r="I48" s="1088" t="s">
        <v>1055</v>
      </c>
      <c r="J48" s="1128" t="s">
        <v>1055</v>
      </c>
      <c r="K48" s="1127" t="s">
        <v>1055</v>
      </c>
      <c r="L48" s="1127" t="s">
        <v>1055</v>
      </c>
      <c r="M48" s="1088" t="s">
        <v>1055</v>
      </c>
      <c r="N48" s="1128" t="s">
        <v>1055</v>
      </c>
      <c r="O48" s="1127" t="s">
        <v>1055</v>
      </c>
      <c r="P48" s="1127" t="s">
        <v>1055</v>
      </c>
      <c r="Q48" s="1089" t="s">
        <v>1055</v>
      </c>
      <c r="R48" s="1128" t="s">
        <v>1055</v>
      </c>
      <c r="S48" s="1127" t="s">
        <v>1055</v>
      </c>
      <c r="T48" s="1127" t="s">
        <v>1055</v>
      </c>
      <c r="U48" s="1088" t="s">
        <v>1055</v>
      </c>
      <c r="V48" s="1128" t="s">
        <v>1055</v>
      </c>
    </row>
    <row r="49" spans="1:22" ht="15" customHeight="1" x14ac:dyDescent="0.2">
      <c r="A49" s="1886" t="s">
        <v>426</v>
      </c>
      <c r="B49" s="1080">
        <v>23</v>
      </c>
      <c r="C49" s="1091">
        <v>1</v>
      </c>
      <c r="D49" s="1091">
        <v>84</v>
      </c>
      <c r="E49" s="1095">
        <v>108</v>
      </c>
      <c r="F49" s="1080">
        <v>37</v>
      </c>
      <c r="G49" s="1091" t="s">
        <v>1055</v>
      </c>
      <c r="H49" s="1091">
        <v>34</v>
      </c>
      <c r="I49" s="1095">
        <v>71</v>
      </c>
      <c r="J49" s="1080" t="s">
        <v>1055</v>
      </c>
      <c r="K49" s="1091" t="s">
        <v>1055</v>
      </c>
      <c r="L49" s="1091" t="s">
        <v>1055</v>
      </c>
      <c r="M49" s="1095" t="s">
        <v>1055</v>
      </c>
      <c r="N49" s="1080" t="s">
        <v>1055</v>
      </c>
      <c r="O49" s="1091" t="s">
        <v>1055</v>
      </c>
      <c r="P49" s="1091" t="s">
        <v>1055</v>
      </c>
      <c r="Q49" s="1094" t="s">
        <v>1055</v>
      </c>
      <c r="R49" s="1080">
        <v>1</v>
      </c>
      <c r="S49" s="1091" t="s">
        <v>1055</v>
      </c>
      <c r="T49" s="1091" t="s">
        <v>1055</v>
      </c>
      <c r="U49" s="1095">
        <v>1</v>
      </c>
      <c r="V49" s="1080">
        <v>3</v>
      </c>
    </row>
    <row r="50" spans="1:22" ht="15" customHeight="1" x14ac:dyDescent="0.2">
      <c r="A50" s="1886" t="s">
        <v>281</v>
      </c>
      <c r="B50" s="1080">
        <v>7</v>
      </c>
      <c r="C50" s="1091">
        <v>1</v>
      </c>
      <c r="D50" s="1091">
        <v>98</v>
      </c>
      <c r="E50" s="1095">
        <v>106</v>
      </c>
      <c r="F50" s="1080">
        <v>4</v>
      </c>
      <c r="G50" s="1091">
        <v>2</v>
      </c>
      <c r="H50" s="1091">
        <v>6</v>
      </c>
      <c r="I50" s="1095">
        <v>12</v>
      </c>
      <c r="J50" s="1080" t="s">
        <v>1055</v>
      </c>
      <c r="K50" s="1091" t="s">
        <v>1055</v>
      </c>
      <c r="L50" s="1091" t="s">
        <v>1055</v>
      </c>
      <c r="M50" s="1095" t="s">
        <v>1055</v>
      </c>
      <c r="N50" s="1080" t="s">
        <v>1055</v>
      </c>
      <c r="O50" s="1091" t="s">
        <v>1055</v>
      </c>
      <c r="P50" s="1091" t="s">
        <v>1055</v>
      </c>
      <c r="Q50" s="1094" t="s">
        <v>1055</v>
      </c>
      <c r="R50" s="1080">
        <v>66</v>
      </c>
      <c r="S50" s="1091" t="s">
        <v>1055</v>
      </c>
      <c r="T50" s="1091" t="s">
        <v>1055</v>
      </c>
      <c r="U50" s="1095">
        <v>66</v>
      </c>
      <c r="V50" s="1080">
        <v>1</v>
      </c>
    </row>
    <row r="51" spans="1:22" ht="15" customHeight="1" x14ac:dyDescent="0.2">
      <c r="A51" s="737" t="s">
        <v>241</v>
      </c>
      <c r="B51" s="1080" t="s">
        <v>1055</v>
      </c>
      <c r="C51" s="1091" t="s">
        <v>1055</v>
      </c>
      <c r="D51" s="1091" t="s">
        <v>1055</v>
      </c>
      <c r="E51" s="1095" t="s">
        <v>1055</v>
      </c>
      <c r="F51" s="1080">
        <v>104</v>
      </c>
      <c r="G51" s="1091">
        <v>2</v>
      </c>
      <c r="H51" s="1091">
        <v>2</v>
      </c>
      <c r="I51" s="1095">
        <v>108</v>
      </c>
      <c r="J51" s="1080">
        <v>15</v>
      </c>
      <c r="K51" s="1091" t="s">
        <v>1055</v>
      </c>
      <c r="L51" s="1091" t="s">
        <v>1055</v>
      </c>
      <c r="M51" s="1095">
        <v>15</v>
      </c>
      <c r="N51" s="1112" t="s">
        <v>1055</v>
      </c>
      <c r="O51" s="1113" t="s">
        <v>1055</v>
      </c>
      <c r="P51" s="1113" t="s">
        <v>1055</v>
      </c>
      <c r="Q51" s="1094" t="s">
        <v>1055</v>
      </c>
      <c r="R51" s="1080">
        <v>4</v>
      </c>
      <c r="S51" s="1091" t="s">
        <v>1055</v>
      </c>
      <c r="T51" s="1091" t="s">
        <v>1055</v>
      </c>
      <c r="U51" s="1095">
        <v>4</v>
      </c>
      <c r="V51" s="1080" t="s">
        <v>1055</v>
      </c>
    </row>
    <row r="52" spans="1:22" ht="15" customHeight="1" x14ac:dyDescent="0.2">
      <c r="A52" s="737" t="s">
        <v>1031</v>
      </c>
      <c r="B52" s="1080" t="s">
        <v>1055</v>
      </c>
      <c r="C52" s="1091" t="s">
        <v>1055</v>
      </c>
      <c r="D52" s="1091" t="s">
        <v>1055</v>
      </c>
      <c r="E52" s="1095" t="s">
        <v>1055</v>
      </c>
      <c r="F52" s="1080" t="s">
        <v>1055</v>
      </c>
      <c r="G52" s="1091" t="s">
        <v>1055</v>
      </c>
      <c r="H52" s="1091" t="s">
        <v>1055</v>
      </c>
      <c r="I52" s="1095" t="s">
        <v>1055</v>
      </c>
      <c r="J52" s="1080" t="s">
        <v>1055</v>
      </c>
      <c r="K52" s="1091" t="s">
        <v>1055</v>
      </c>
      <c r="L52" s="1091" t="s">
        <v>1055</v>
      </c>
      <c r="M52" s="1095" t="s">
        <v>1055</v>
      </c>
      <c r="N52" s="1112" t="s">
        <v>1055</v>
      </c>
      <c r="O52" s="1113" t="s">
        <v>1055</v>
      </c>
      <c r="P52" s="1113" t="s">
        <v>1055</v>
      </c>
      <c r="Q52" s="1094" t="s">
        <v>1055</v>
      </c>
      <c r="R52" s="1080" t="s">
        <v>1055</v>
      </c>
      <c r="S52" s="1091" t="s">
        <v>1055</v>
      </c>
      <c r="T52" s="1091" t="s">
        <v>1055</v>
      </c>
      <c r="U52" s="1095" t="s">
        <v>1055</v>
      </c>
      <c r="V52" s="1080" t="s">
        <v>1055</v>
      </c>
    </row>
    <row r="53" spans="1:22" ht="15" customHeight="1" thickBot="1" x14ac:dyDescent="0.25">
      <c r="A53" s="1131" t="s">
        <v>1032</v>
      </c>
      <c r="B53" s="1132" t="s">
        <v>1055</v>
      </c>
      <c r="C53" s="1133" t="s">
        <v>1055</v>
      </c>
      <c r="D53" s="1133" t="s">
        <v>1055</v>
      </c>
      <c r="E53" s="1134" t="s">
        <v>1055</v>
      </c>
      <c r="F53" s="1132" t="s">
        <v>1055</v>
      </c>
      <c r="G53" s="1133" t="s">
        <v>1055</v>
      </c>
      <c r="H53" s="1133" t="s">
        <v>1055</v>
      </c>
      <c r="I53" s="1134" t="s">
        <v>1055</v>
      </c>
      <c r="J53" s="1132" t="s">
        <v>1055</v>
      </c>
      <c r="K53" s="1133" t="s">
        <v>1055</v>
      </c>
      <c r="L53" s="1133" t="s">
        <v>1055</v>
      </c>
      <c r="M53" s="1134" t="s">
        <v>1055</v>
      </c>
      <c r="N53" s="1882" t="s">
        <v>1055</v>
      </c>
      <c r="O53" s="1883" t="s">
        <v>1055</v>
      </c>
      <c r="P53" s="1883" t="s">
        <v>1055</v>
      </c>
      <c r="Q53" s="1135" t="s">
        <v>1055</v>
      </c>
      <c r="R53" s="1132" t="s">
        <v>1055</v>
      </c>
      <c r="S53" s="1133" t="s">
        <v>1055</v>
      </c>
      <c r="T53" s="1133" t="s">
        <v>1055</v>
      </c>
      <c r="U53" s="1134" t="s">
        <v>1055</v>
      </c>
      <c r="V53" s="1132" t="s">
        <v>1055</v>
      </c>
    </row>
    <row r="54" spans="1:22" ht="15" customHeight="1" thickBot="1" x14ac:dyDescent="0.25">
      <c r="A54" s="1893" t="s">
        <v>733</v>
      </c>
      <c r="B54" s="1880">
        <v>36</v>
      </c>
      <c r="C54" s="1880">
        <v>1</v>
      </c>
      <c r="D54" s="1880">
        <v>2</v>
      </c>
      <c r="E54" s="1881">
        <v>39</v>
      </c>
      <c r="F54" s="1880" t="s">
        <v>1055</v>
      </c>
      <c r="G54" s="1880" t="s">
        <v>1055</v>
      </c>
      <c r="H54" s="1880" t="s">
        <v>1055</v>
      </c>
      <c r="I54" s="1881" t="s">
        <v>1055</v>
      </c>
      <c r="J54" s="1880" t="s">
        <v>1055</v>
      </c>
      <c r="K54" s="1880" t="s">
        <v>1055</v>
      </c>
      <c r="L54" s="1880" t="s">
        <v>1055</v>
      </c>
      <c r="M54" s="1881" t="s">
        <v>1055</v>
      </c>
      <c r="N54" s="1881" t="s">
        <v>1055</v>
      </c>
      <c r="O54" s="1881" t="s">
        <v>1055</v>
      </c>
      <c r="P54" s="1881" t="s">
        <v>1055</v>
      </c>
      <c r="Q54" s="1881" t="s">
        <v>1055</v>
      </c>
      <c r="R54" s="1880">
        <v>1</v>
      </c>
      <c r="S54" s="1880" t="s">
        <v>1055</v>
      </c>
      <c r="T54" s="1880" t="s">
        <v>1055</v>
      </c>
      <c r="U54" s="1881">
        <v>1</v>
      </c>
      <c r="V54" s="1880">
        <v>13</v>
      </c>
    </row>
    <row r="55" spans="1:22" ht="15" customHeight="1" thickBot="1" x14ac:dyDescent="0.25">
      <c r="A55" s="1101" t="s">
        <v>641</v>
      </c>
      <c r="B55" s="1880">
        <v>159</v>
      </c>
      <c r="C55" s="1880">
        <v>138</v>
      </c>
      <c r="D55" s="1880">
        <v>140</v>
      </c>
      <c r="E55" s="1881">
        <v>437</v>
      </c>
      <c r="F55" s="1880" t="s">
        <v>1055</v>
      </c>
      <c r="G55" s="1880" t="s">
        <v>1055</v>
      </c>
      <c r="H55" s="1880" t="s">
        <v>1055</v>
      </c>
      <c r="I55" s="1881" t="s">
        <v>1055</v>
      </c>
      <c r="J55" s="1880" t="s">
        <v>1055</v>
      </c>
      <c r="K55" s="1880" t="s">
        <v>1055</v>
      </c>
      <c r="L55" s="1880" t="s">
        <v>1055</v>
      </c>
      <c r="M55" s="1881" t="s">
        <v>1055</v>
      </c>
      <c r="N55" s="1880" t="s">
        <v>1055</v>
      </c>
      <c r="O55" s="1880" t="s">
        <v>1055</v>
      </c>
      <c r="P55" s="1880" t="s">
        <v>1055</v>
      </c>
      <c r="Q55" s="1881" t="s">
        <v>1055</v>
      </c>
      <c r="R55" s="1880" t="s">
        <v>1055</v>
      </c>
      <c r="S55" s="1880" t="s">
        <v>1055</v>
      </c>
      <c r="T55" s="1880" t="s">
        <v>1055</v>
      </c>
      <c r="U55" s="1881" t="s">
        <v>1055</v>
      </c>
      <c r="V55" s="1108" t="s">
        <v>1055</v>
      </c>
    </row>
    <row r="56" spans="1:22" ht="15" customHeight="1" x14ac:dyDescent="0.2">
      <c r="A56" s="1107" t="s">
        <v>222</v>
      </c>
      <c r="B56" s="1108" t="s">
        <v>1055</v>
      </c>
      <c r="C56" s="1109" t="s">
        <v>1055</v>
      </c>
      <c r="D56" s="1109" t="s">
        <v>1055</v>
      </c>
      <c r="E56" s="1110" t="s">
        <v>1055</v>
      </c>
      <c r="F56" s="1108" t="s">
        <v>1055</v>
      </c>
      <c r="G56" s="1109" t="s">
        <v>1055</v>
      </c>
      <c r="H56" s="1109" t="s">
        <v>1055</v>
      </c>
      <c r="I56" s="1110" t="s">
        <v>1055</v>
      </c>
      <c r="J56" s="1108" t="s">
        <v>1055</v>
      </c>
      <c r="K56" s="1109" t="s">
        <v>1055</v>
      </c>
      <c r="L56" s="1109" t="s">
        <v>1055</v>
      </c>
      <c r="M56" s="1110" t="s">
        <v>1055</v>
      </c>
      <c r="N56" s="1884" t="s">
        <v>1055</v>
      </c>
      <c r="O56" s="1885" t="s">
        <v>1055</v>
      </c>
      <c r="P56" s="1885" t="s">
        <v>1055</v>
      </c>
      <c r="Q56" s="1111" t="s">
        <v>1055</v>
      </c>
      <c r="R56" s="1108" t="s">
        <v>1055</v>
      </c>
      <c r="S56" s="1109" t="s">
        <v>1055</v>
      </c>
      <c r="T56" s="1109" t="s">
        <v>1055</v>
      </c>
      <c r="U56" s="1110" t="s">
        <v>1055</v>
      </c>
      <c r="V56" s="1080" t="s">
        <v>1055</v>
      </c>
    </row>
    <row r="58" spans="1:22" ht="15" customHeight="1" x14ac:dyDescent="0.2">
      <c r="A58" s="1072" t="s">
        <v>223</v>
      </c>
      <c r="B58" s="1080">
        <v>7</v>
      </c>
      <c r="C58" s="1091" t="s">
        <v>1055</v>
      </c>
      <c r="D58" s="1091">
        <v>6</v>
      </c>
      <c r="E58" s="1095">
        <v>13</v>
      </c>
      <c r="F58" s="1080">
        <v>2</v>
      </c>
      <c r="G58" s="1091" t="s">
        <v>1055</v>
      </c>
      <c r="H58" s="1091">
        <v>17</v>
      </c>
      <c r="I58" s="1095">
        <v>19</v>
      </c>
      <c r="J58" s="1080">
        <v>22</v>
      </c>
      <c r="K58" s="1091" t="s">
        <v>1055</v>
      </c>
      <c r="L58" s="1091" t="s">
        <v>1055</v>
      </c>
      <c r="M58" s="1095">
        <v>22</v>
      </c>
      <c r="N58" s="1112" t="s">
        <v>1055</v>
      </c>
      <c r="O58" s="1113" t="s">
        <v>1055</v>
      </c>
      <c r="P58" s="1113" t="s">
        <v>1055</v>
      </c>
      <c r="Q58" s="1094" t="s">
        <v>1055</v>
      </c>
      <c r="R58" s="1080" t="s">
        <v>1055</v>
      </c>
      <c r="S58" s="1091" t="s">
        <v>1055</v>
      </c>
      <c r="T58" s="1091" t="s">
        <v>1055</v>
      </c>
      <c r="U58" s="1095" t="s">
        <v>1055</v>
      </c>
      <c r="V58" s="1080">
        <v>1</v>
      </c>
    </row>
    <row r="59" spans="1:22" ht="15" customHeight="1" x14ac:dyDescent="0.2">
      <c r="A59" s="1886" t="s">
        <v>282</v>
      </c>
      <c r="B59" s="1080">
        <v>9</v>
      </c>
      <c r="C59" s="1091">
        <v>1</v>
      </c>
      <c r="D59" s="1091">
        <v>26</v>
      </c>
      <c r="E59" s="1095">
        <v>36</v>
      </c>
      <c r="F59" s="1080">
        <v>34</v>
      </c>
      <c r="G59" s="1091" t="s">
        <v>1055</v>
      </c>
      <c r="H59" s="1091" t="s">
        <v>1055</v>
      </c>
      <c r="I59" s="1095">
        <v>34</v>
      </c>
      <c r="J59" s="1080" t="s">
        <v>1055</v>
      </c>
      <c r="K59" s="1091" t="s">
        <v>1055</v>
      </c>
      <c r="L59" s="1091" t="s">
        <v>1055</v>
      </c>
      <c r="M59" s="1095" t="s">
        <v>1055</v>
      </c>
      <c r="N59" s="1080" t="s">
        <v>1055</v>
      </c>
      <c r="O59" s="1091" t="s">
        <v>1055</v>
      </c>
      <c r="P59" s="1091" t="s">
        <v>1055</v>
      </c>
      <c r="Q59" s="1094" t="s">
        <v>1055</v>
      </c>
      <c r="R59" s="1080">
        <v>2</v>
      </c>
      <c r="S59" s="1091" t="s">
        <v>1055</v>
      </c>
      <c r="T59" s="1091" t="s">
        <v>1055</v>
      </c>
      <c r="U59" s="1095">
        <v>2</v>
      </c>
      <c r="V59" s="1080" t="s">
        <v>1055</v>
      </c>
    </row>
    <row r="60" spans="1:22" ht="15" customHeight="1" thickBot="1" x14ac:dyDescent="0.25">
      <c r="A60" s="1894" t="s">
        <v>283</v>
      </c>
      <c r="B60" s="1132">
        <v>10</v>
      </c>
      <c r="C60" s="1133">
        <v>1</v>
      </c>
      <c r="D60" s="1133">
        <v>45</v>
      </c>
      <c r="E60" s="1134">
        <v>56</v>
      </c>
      <c r="F60" s="1132">
        <v>1</v>
      </c>
      <c r="G60" s="1133" t="s">
        <v>1055</v>
      </c>
      <c r="H60" s="1133">
        <v>2</v>
      </c>
      <c r="I60" s="1134">
        <v>3</v>
      </c>
      <c r="J60" s="1132">
        <v>77</v>
      </c>
      <c r="K60" s="1133" t="s">
        <v>1055</v>
      </c>
      <c r="L60" s="1133" t="s">
        <v>1055</v>
      </c>
      <c r="M60" s="1134">
        <v>77</v>
      </c>
      <c r="N60" s="1132" t="s">
        <v>1055</v>
      </c>
      <c r="O60" s="1133" t="s">
        <v>1055</v>
      </c>
      <c r="P60" s="1133" t="s">
        <v>1055</v>
      </c>
      <c r="Q60" s="1135" t="s">
        <v>1055</v>
      </c>
      <c r="R60" s="1132">
        <v>1</v>
      </c>
      <c r="S60" s="1133" t="s">
        <v>1055</v>
      </c>
      <c r="T60" s="1133" t="s">
        <v>1055</v>
      </c>
      <c r="U60" s="1134">
        <v>1</v>
      </c>
      <c r="V60" s="1132" t="s">
        <v>1055</v>
      </c>
    </row>
    <row r="61" spans="1:22" ht="15" customHeight="1" thickBot="1" x14ac:dyDescent="0.25">
      <c r="A61" s="1101" t="s">
        <v>284</v>
      </c>
      <c r="B61" s="1880" t="s">
        <v>1055</v>
      </c>
      <c r="C61" s="1880" t="s">
        <v>1055</v>
      </c>
      <c r="D61" s="1880" t="s">
        <v>1055</v>
      </c>
      <c r="E61" s="1881" t="s">
        <v>1055</v>
      </c>
      <c r="F61" s="1880" t="s">
        <v>1055</v>
      </c>
      <c r="G61" s="1880" t="s">
        <v>1055</v>
      </c>
      <c r="H61" s="1880" t="s">
        <v>1055</v>
      </c>
      <c r="I61" s="1881" t="s">
        <v>1055</v>
      </c>
      <c r="J61" s="1880" t="s">
        <v>1055</v>
      </c>
      <c r="K61" s="1880" t="s">
        <v>1055</v>
      </c>
      <c r="L61" s="1880" t="s">
        <v>1055</v>
      </c>
      <c r="M61" s="1881" t="s">
        <v>1055</v>
      </c>
      <c r="N61" s="1880">
        <v>14</v>
      </c>
      <c r="O61" s="1880">
        <v>2</v>
      </c>
      <c r="P61" s="1880" t="s">
        <v>1055</v>
      </c>
      <c r="Q61" s="1881">
        <v>16</v>
      </c>
      <c r="R61" s="1880" t="s">
        <v>1055</v>
      </c>
      <c r="S61" s="1880" t="s">
        <v>1055</v>
      </c>
      <c r="T61" s="1880" t="s">
        <v>1055</v>
      </c>
      <c r="U61" s="1881" t="s">
        <v>1055</v>
      </c>
      <c r="V61" s="1880" t="s">
        <v>1055</v>
      </c>
    </row>
    <row r="62" spans="1:22" ht="15" customHeight="1" thickBot="1" x14ac:dyDescent="0.25">
      <c r="A62" s="1895" t="s">
        <v>642</v>
      </c>
      <c r="B62" s="1876">
        <v>2</v>
      </c>
      <c r="C62" s="1877"/>
      <c r="D62" s="1877">
        <v>59</v>
      </c>
      <c r="E62" s="1878">
        <v>61</v>
      </c>
      <c r="F62" s="1876">
        <v>22</v>
      </c>
      <c r="G62" s="1877" t="s">
        <v>1055</v>
      </c>
      <c r="H62" s="1877">
        <v>1</v>
      </c>
      <c r="I62" s="1878">
        <v>23</v>
      </c>
      <c r="J62" s="1876">
        <v>2</v>
      </c>
      <c r="K62" s="1877" t="s">
        <v>1055</v>
      </c>
      <c r="L62" s="1877" t="s">
        <v>1055</v>
      </c>
      <c r="M62" s="1878">
        <v>2</v>
      </c>
      <c r="N62" s="1876" t="s">
        <v>1055</v>
      </c>
      <c r="O62" s="1877" t="s">
        <v>1055</v>
      </c>
      <c r="P62" s="1877" t="s">
        <v>1055</v>
      </c>
      <c r="Q62" s="1879" t="s">
        <v>1055</v>
      </c>
      <c r="R62" s="1876" t="s">
        <v>1055</v>
      </c>
      <c r="S62" s="1877" t="s">
        <v>1055</v>
      </c>
      <c r="T62" s="1877" t="s">
        <v>1055</v>
      </c>
      <c r="U62" s="1878" t="s">
        <v>1055</v>
      </c>
      <c r="V62" s="1876" t="s">
        <v>1055</v>
      </c>
    </row>
    <row r="63" spans="1:22" ht="15" customHeight="1" thickBot="1" x14ac:dyDescent="0.25">
      <c r="A63" s="1101" t="s">
        <v>145</v>
      </c>
      <c r="B63" s="1129">
        <v>255</v>
      </c>
      <c r="C63" s="1129">
        <v>144</v>
      </c>
      <c r="D63" s="1129">
        <v>515</v>
      </c>
      <c r="E63" s="1129">
        <v>914</v>
      </c>
      <c r="F63" s="1129">
        <v>239</v>
      </c>
      <c r="G63" s="1129">
        <v>7</v>
      </c>
      <c r="H63" s="1129">
        <v>76</v>
      </c>
      <c r="I63" s="1129">
        <v>322</v>
      </c>
      <c r="J63" s="1129">
        <v>153</v>
      </c>
      <c r="K63" s="1129">
        <v>3</v>
      </c>
      <c r="L63" s="1129">
        <v>1</v>
      </c>
      <c r="M63" s="1129">
        <v>157</v>
      </c>
      <c r="N63" s="1129">
        <v>14</v>
      </c>
      <c r="O63" s="1129">
        <v>2</v>
      </c>
      <c r="P63" s="1129" t="s">
        <v>1055</v>
      </c>
      <c r="Q63" s="1130">
        <v>16</v>
      </c>
      <c r="R63" s="1129">
        <v>75</v>
      </c>
      <c r="S63" s="1129" t="s">
        <v>1055</v>
      </c>
      <c r="T63" s="1129" t="s">
        <v>1055</v>
      </c>
      <c r="U63" s="1129">
        <v>75</v>
      </c>
      <c r="V63" s="1129">
        <v>21</v>
      </c>
    </row>
    <row r="64" spans="1:22" ht="15" customHeight="1" x14ac:dyDescent="0.2">
      <c r="A64" s="737" t="s">
        <v>176</v>
      </c>
      <c r="B64" s="1080">
        <v>13</v>
      </c>
      <c r="C64" s="1091">
        <v>7</v>
      </c>
      <c r="D64" s="1091">
        <v>47</v>
      </c>
      <c r="E64" s="1095">
        <v>67</v>
      </c>
      <c r="F64" s="1080">
        <v>13</v>
      </c>
      <c r="G64" s="1091">
        <v>1</v>
      </c>
      <c r="H64" s="1091">
        <v>3</v>
      </c>
      <c r="I64" s="1095">
        <v>17</v>
      </c>
      <c r="J64" s="1080" t="s">
        <v>1055</v>
      </c>
      <c r="K64" s="1091" t="s">
        <v>1055</v>
      </c>
      <c r="L64" s="1091" t="s">
        <v>1055</v>
      </c>
      <c r="M64" s="1095" t="s">
        <v>1055</v>
      </c>
      <c r="N64" s="1080" t="s">
        <v>1055</v>
      </c>
      <c r="O64" s="1091" t="s">
        <v>1055</v>
      </c>
      <c r="P64" s="1091" t="s">
        <v>1055</v>
      </c>
      <c r="Q64" s="1094" t="s">
        <v>1055</v>
      </c>
      <c r="R64" s="1080" t="s">
        <v>1055</v>
      </c>
      <c r="S64" s="1091" t="s">
        <v>1055</v>
      </c>
      <c r="T64" s="1091" t="s">
        <v>1055</v>
      </c>
      <c r="U64" s="1095" t="s">
        <v>1055</v>
      </c>
      <c r="V64" s="1080">
        <v>85</v>
      </c>
    </row>
    <row r="65" spans="1:22" ht="15" customHeight="1" x14ac:dyDescent="0.2">
      <c r="A65" s="737" t="s">
        <v>1129</v>
      </c>
      <c r="B65" s="1080" t="s">
        <v>1055</v>
      </c>
      <c r="C65" s="1091" t="s">
        <v>1055</v>
      </c>
      <c r="D65" s="1091" t="s">
        <v>1055</v>
      </c>
      <c r="E65" s="1095" t="s">
        <v>1055</v>
      </c>
      <c r="F65" s="1080" t="s">
        <v>1055</v>
      </c>
      <c r="G65" s="1091" t="s">
        <v>1055</v>
      </c>
      <c r="H65" s="1091" t="s">
        <v>1055</v>
      </c>
      <c r="I65" s="1095" t="s">
        <v>1055</v>
      </c>
      <c r="J65" s="1080" t="s">
        <v>1055</v>
      </c>
      <c r="K65" s="1091" t="s">
        <v>1055</v>
      </c>
      <c r="L65" s="1091" t="s">
        <v>1055</v>
      </c>
      <c r="M65" s="1095" t="s">
        <v>1055</v>
      </c>
      <c r="N65" s="1080">
        <v>87</v>
      </c>
      <c r="O65" s="1091">
        <v>1</v>
      </c>
      <c r="P65" s="1091" t="s">
        <v>1055</v>
      </c>
      <c r="Q65" s="1094">
        <v>88</v>
      </c>
      <c r="R65" s="1080" t="s">
        <v>1055</v>
      </c>
      <c r="S65" s="1091" t="s">
        <v>1055</v>
      </c>
      <c r="T65" s="1091" t="s">
        <v>1055</v>
      </c>
      <c r="U65" s="1095" t="s">
        <v>1055</v>
      </c>
      <c r="V65" s="1080" t="s">
        <v>1055</v>
      </c>
    </row>
    <row r="66" spans="1:22" ht="15" customHeight="1" x14ac:dyDescent="0.2">
      <c r="A66" s="737" t="s">
        <v>174</v>
      </c>
      <c r="B66" s="1080">
        <v>18</v>
      </c>
      <c r="C66" s="1091">
        <v>30</v>
      </c>
      <c r="D66" s="1091">
        <v>8</v>
      </c>
      <c r="E66" s="1095">
        <v>56</v>
      </c>
      <c r="F66" s="1080">
        <v>9</v>
      </c>
      <c r="G66" s="1091" t="s">
        <v>1055</v>
      </c>
      <c r="H66" s="1091">
        <v>3</v>
      </c>
      <c r="I66" s="1095">
        <v>12</v>
      </c>
      <c r="J66" s="1080">
        <v>6</v>
      </c>
      <c r="K66" s="1091" t="s">
        <v>1055</v>
      </c>
      <c r="L66" s="1091" t="s">
        <v>1055</v>
      </c>
      <c r="M66" s="1095">
        <v>6</v>
      </c>
      <c r="N66" s="1080" t="s">
        <v>1055</v>
      </c>
      <c r="O66" s="1091" t="s">
        <v>1055</v>
      </c>
      <c r="P66" s="1091" t="s">
        <v>1055</v>
      </c>
      <c r="Q66" s="1094" t="s">
        <v>1055</v>
      </c>
      <c r="R66" s="1080" t="s">
        <v>1055</v>
      </c>
      <c r="S66" s="1091" t="s">
        <v>1055</v>
      </c>
      <c r="T66" s="1091" t="s">
        <v>1055</v>
      </c>
      <c r="U66" s="1095" t="s">
        <v>1055</v>
      </c>
      <c r="V66" s="1080">
        <v>4</v>
      </c>
    </row>
    <row r="67" spans="1:22" ht="15" customHeight="1" x14ac:dyDescent="0.2">
      <c r="A67" s="737" t="s">
        <v>94</v>
      </c>
      <c r="B67" s="1080">
        <v>6</v>
      </c>
      <c r="C67" s="1091">
        <v>3</v>
      </c>
      <c r="D67" s="1091">
        <v>41</v>
      </c>
      <c r="E67" s="1095">
        <v>50</v>
      </c>
      <c r="F67" s="1080">
        <v>74</v>
      </c>
      <c r="G67" s="1091">
        <v>36</v>
      </c>
      <c r="H67" s="1091">
        <v>144</v>
      </c>
      <c r="I67" s="1095">
        <v>254</v>
      </c>
      <c r="J67" s="1080">
        <v>1</v>
      </c>
      <c r="K67" s="1091" t="s">
        <v>1055</v>
      </c>
      <c r="L67" s="1091" t="s">
        <v>1055</v>
      </c>
      <c r="M67" s="1095">
        <v>1</v>
      </c>
      <c r="N67" s="1080" t="s">
        <v>1055</v>
      </c>
      <c r="O67" s="1091" t="s">
        <v>1055</v>
      </c>
      <c r="P67" s="1091" t="s">
        <v>1055</v>
      </c>
      <c r="Q67" s="1094" t="s">
        <v>1055</v>
      </c>
      <c r="R67" s="1080">
        <v>59</v>
      </c>
      <c r="S67" s="1091">
        <v>2</v>
      </c>
      <c r="T67" s="1091" t="s">
        <v>1055</v>
      </c>
      <c r="U67" s="1095">
        <v>61</v>
      </c>
      <c r="V67" s="1080">
        <v>1</v>
      </c>
    </row>
    <row r="68" spans="1:22" ht="15" customHeight="1" x14ac:dyDescent="0.2">
      <c r="A68" s="737" t="s">
        <v>170</v>
      </c>
      <c r="B68" s="1080">
        <v>9</v>
      </c>
      <c r="C68" s="1091">
        <v>35</v>
      </c>
      <c r="D68" s="1091">
        <v>29</v>
      </c>
      <c r="E68" s="1095">
        <v>73</v>
      </c>
      <c r="F68" s="1080">
        <v>12</v>
      </c>
      <c r="G68" s="1091">
        <v>32</v>
      </c>
      <c r="H68" s="1091">
        <v>14</v>
      </c>
      <c r="I68" s="1095">
        <v>58</v>
      </c>
      <c r="J68" s="1080">
        <v>1</v>
      </c>
      <c r="K68" s="1091" t="s">
        <v>1055</v>
      </c>
      <c r="L68" s="1091">
        <v>5</v>
      </c>
      <c r="M68" s="1095">
        <v>6</v>
      </c>
      <c r="N68" s="1080" t="s">
        <v>1055</v>
      </c>
      <c r="O68" s="1091" t="s">
        <v>1055</v>
      </c>
      <c r="P68" s="1091" t="s">
        <v>1055</v>
      </c>
      <c r="Q68" s="1094" t="s">
        <v>1055</v>
      </c>
      <c r="R68" s="1080" t="s">
        <v>1055</v>
      </c>
      <c r="S68" s="1091" t="s">
        <v>1055</v>
      </c>
      <c r="T68" s="1091" t="s">
        <v>1055</v>
      </c>
      <c r="U68" s="1095" t="s">
        <v>1055</v>
      </c>
      <c r="V68" s="1080">
        <v>42</v>
      </c>
    </row>
    <row r="69" spans="1:22" ht="15" customHeight="1" x14ac:dyDescent="0.2">
      <c r="A69" s="737" t="s">
        <v>175</v>
      </c>
      <c r="B69" s="1080">
        <v>32</v>
      </c>
      <c r="C69" s="1091">
        <v>25</v>
      </c>
      <c r="D69" s="1091">
        <v>17</v>
      </c>
      <c r="E69" s="1095">
        <v>74</v>
      </c>
      <c r="F69" s="1080">
        <v>17</v>
      </c>
      <c r="G69" s="1091">
        <v>5</v>
      </c>
      <c r="H69" s="1091">
        <v>3</v>
      </c>
      <c r="I69" s="1095">
        <v>25</v>
      </c>
      <c r="J69" s="1080" t="s">
        <v>1055</v>
      </c>
      <c r="K69" s="1091" t="s">
        <v>1055</v>
      </c>
      <c r="L69" s="1091" t="s">
        <v>1055</v>
      </c>
      <c r="M69" s="1095" t="s">
        <v>1055</v>
      </c>
      <c r="N69" s="1080" t="s">
        <v>1055</v>
      </c>
      <c r="O69" s="1091" t="s">
        <v>1055</v>
      </c>
      <c r="P69" s="1091" t="s">
        <v>1055</v>
      </c>
      <c r="Q69" s="1094" t="s">
        <v>1055</v>
      </c>
      <c r="R69" s="1080" t="s">
        <v>1055</v>
      </c>
      <c r="S69" s="1091" t="s">
        <v>1055</v>
      </c>
      <c r="T69" s="1091" t="s">
        <v>1055</v>
      </c>
      <c r="U69" s="1095" t="s">
        <v>1055</v>
      </c>
      <c r="V69" s="1080">
        <v>7</v>
      </c>
    </row>
    <row r="70" spans="1:22" ht="15" customHeight="1" x14ac:dyDescent="0.2">
      <c r="A70" s="737" t="s">
        <v>172</v>
      </c>
      <c r="B70" s="1080">
        <v>7</v>
      </c>
      <c r="C70" s="1091">
        <v>1</v>
      </c>
      <c r="D70" s="1091">
        <v>61</v>
      </c>
      <c r="E70" s="1095">
        <v>69</v>
      </c>
      <c r="F70" s="1080">
        <v>33</v>
      </c>
      <c r="G70" s="1091">
        <v>1</v>
      </c>
      <c r="H70" s="1091">
        <v>31</v>
      </c>
      <c r="I70" s="1095">
        <v>65</v>
      </c>
      <c r="J70" s="1080">
        <v>24</v>
      </c>
      <c r="K70" s="1091" t="s">
        <v>1055</v>
      </c>
      <c r="L70" s="1091" t="s">
        <v>1055</v>
      </c>
      <c r="M70" s="1095">
        <v>24</v>
      </c>
      <c r="N70" s="1080" t="s">
        <v>1055</v>
      </c>
      <c r="O70" s="1091" t="s">
        <v>1055</v>
      </c>
      <c r="P70" s="1091" t="s">
        <v>1055</v>
      </c>
      <c r="Q70" s="1094" t="s">
        <v>1055</v>
      </c>
      <c r="R70" s="1080">
        <v>2</v>
      </c>
      <c r="S70" s="1091" t="s">
        <v>1055</v>
      </c>
      <c r="T70" s="1091" t="s">
        <v>1055</v>
      </c>
      <c r="U70" s="1095">
        <v>2</v>
      </c>
      <c r="V70" s="1080">
        <v>42</v>
      </c>
    </row>
    <row r="71" spans="1:22" ht="15" customHeight="1" x14ac:dyDescent="0.2">
      <c r="A71" s="737" t="s">
        <v>180</v>
      </c>
      <c r="B71" s="1080" t="s">
        <v>1055</v>
      </c>
      <c r="C71" s="1091" t="s">
        <v>1055</v>
      </c>
      <c r="D71" s="1091" t="s">
        <v>1055</v>
      </c>
      <c r="E71" s="1095" t="s">
        <v>1055</v>
      </c>
      <c r="F71" s="1080" t="s">
        <v>1055</v>
      </c>
      <c r="G71" s="1091" t="s">
        <v>1055</v>
      </c>
      <c r="H71" s="1091" t="s">
        <v>1055</v>
      </c>
      <c r="I71" s="1095" t="s">
        <v>1055</v>
      </c>
      <c r="J71" s="1080" t="s">
        <v>1055</v>
      </c>
      <c r="K71" s="1091" t="s">
        <v>1055</v>
      </c>
      <c r="L71" s="1091" t="s">
        <v>1055</v>
      </c>
      <c r="M71" s="1095" t="s">
        <v>1055</v>
      </c>
      <c r="N71" s="1080" t="s">
        <v>1055</v>
      </c>
      <c r="O71" s="1091" t="s">
        <v>1055</v>
      </c>
      <c r="P71" s="1091" t="s">
        <v>1055</v>
      </c>
      <c r="Q71" s="1094" t="s">
        <v>1055</v>
      </c>
      <c r="R71" s="1080" t="s">
        <v>1055</v>
      </c>
      <c r="S71" s="1091" t="s">
        <v>1055</v>
      </c>
      <c r="T71" s="1091" t="s">
        <v>1055</v>
      </c>
      <c r="U71" s="1095" t="s">
        <v>1055</v>
      </c>
      <c r="V71" s="1080" t="s">
        <v>1055</v>
      </c>
    </row>
    <row r="72" spans="1:22" ht="15" customHeight="1" x14ac:dyDescent="0.2">
      <c r="A72" s="737" t="s">
        <v>178</v>
      </c>
      <c r="B72" s="1080" t="s">
        <v>1055</v>
      </c>
      <c r="C72" s="1091" t="s">
        <v>1055</v>
      </c>
      <c r="D72" s="1091" t="s">
        <v>1055</v>
      </c>
      <c r="E72" s="1095" t="s">
        <v>1055</v>
      </c>
      <c r="F72" s="1080" t="s">
        <v>1055</v>
      </c>
      <c r="G72" s="1091" t="s">
        <v>1055</v>
      </c>
      <c r="H72" s="1091" t="s">
        <v>1055</v>
      </c>
      <c r="I72" s="1095" t="s">
        <v>1055</v>
      </c>
      <c r="J72" s="1080" t="s">
        <v>1055</v>
      </c>
      <c r="K72" s="1091" t="s">
        <v>1055</v>
      </c>
      <c r="L72" s="1091" t="s">
        <v>1055</v>
      </c>
      <c r="M72" s="1095" t="s">
        <v>1055</v>
      </c>
      <c r="N72" s="1080" t="s">
        <v>1055</v>
      </c>
      <c r="O72" s="1091" t="s">
        <v>1055</v>
      </c>
      <c r="P72" s="1091" t="s">
        <v>1055</v>
      </c>
      <c r="Q72" s="1094" t="s">
        <v>1055</v>
      </c>
      <c r="R72" s="1080" t="s">
        <v>1055</v>
      </c>
      <c r="S72" s="1091" t="s">
        <v>1055</v>
      </c>
      <c r="T72" s="1091" t="s">
        <v>1055</v>
      </c>
      <c r="U72" s="1095" t="s">
        <v>1055</v>
      </c>
      <c r="V72" s="1080" t="s">
        <v>1055</v>
      </c>
    </row>
    <row r="73" spans="1:22" ht="15" customHeight="1" x14ac:dyDescent="0.2">
      <c r="A73" s="737" t="s">
        <v>1130</v>
      </c>
      <c r="B73" s="1080" t="s">
        <v>1055</v>
      </c>
      <c r="C73" s="1091" t="s">
        <v>1055</v>
      </c>
      <c r="D73" s="1091" t="s">
        <v>1055</v>
      </c>
      <c r="E73" s="1095" t="s">
        <v>1055</v>
      </c>
      <c r="F73" s="1080" t="s">
        <v>1055</v>
      </c>
      <c r="G73" s="1091" t="s">
        <v>1055</v>
      </c>
      <c r="H73" s="1091" t="s">
        <v>1055</v>
      </c>
      <c r="I73" s="1095" t="s">
        <v>1055</v>
      </c>
      <c r="J73" s="1080" t="s">
        <v>1055</v>
      </c>
      <c r="K73" s="1091" t="s">
        <v>1055</v>
      </c>
      <c r="L73" s="1091" t="s">
        <v>1055</v>
      </c>
      <c r="M73" s="1095" t="s">
        <v>1055</v>
      </c>
      <c r="N73" s="1080" t="s">
        <v>1055</v>
      </c>
      <c r="O73" s="1091" t="s">
        <v>1055</v>
      </c>
      <c r="P73" s="1091" t="s">
        <v>1055</v>
      </c>
      <c r="Q73" s="1094" t="s">
        <v>1055</v>
      </c>
      <c r="R73" s="1080" t="s">
        <v>1055</v>
      </c>
      <c r="S73" s="1091" t="s">
        <v>1055</v>
      </c>
      <c r="T73" s="1091" t="s">
        <v>1055</v>
      </c>
      <c r="U73" s="1095" t="s">
        <v>1055</v>
      </c>
      <c r="V73" s="1080" t="s">
        <v>1055</v>
      </c>
    </row>
    <row r="74" spans="1:22" ht="15" customHeight="1" x14ac:dyDescent="0.2">
      <c r="A74" s="737" t="s">
        <v>179</v>
      </c>
      <c r="B74" s="1080" t="s">
        <v>1055</v>
      </c>
      <c r="C74" s="1091" t="s">
        <v>1055</v>
      </c>
      <c r="D74" s="1091" t="s">
        <v>1055</v>
      </c>
      <c r="E74" s="1095" t="s">
        <v>1055</v>
      </c>
      <c r="F74" s="1080" t="s">
        <v>1055</v>
      </c>
      <c r="G74" s="1091" t="s">
        <v>1055</v>
      </c>
      <c r="H74" s="1091" t="s">
        <v>1055</v>
      </c>
      <c r="I74" s="1095" t="s">
        <v>1055</v>
      </c>
      <c r="J74" s="1080" t="s">
        <v>1055</v>
      </c>
      <c r="K74" s="1091" t="s">
        <v>1055</v>
      </c>
      <c r="L74" s="1091" t="s">
        <v>1055</v>
      </c>
      <c r="M74" s="1095" t="s">
        <v>1055</v>
      </c>
      <c r="N74" s="1080" t="s">
        <v>1055</v>
      </c>
      <c r="O74" s="1091" t="s">
        <v>1055</v>
      </c>
      <c r="P74" s="1091" t="s">
        <v>1055</v>
      </c>
      <c r="Q74" s="1094" t="s">
        <v>1055</v>
      </c>
      <c r="R74" s="1080" t="s">
        <v>1055</v>
      </c>
      <c r="S74" s="1091" t="s">
        <v>1055</v>
      </c>
      <c r="T74" s="1091" t="s">
        <v>1055</v>
      </c>
      <c r="U74" s="1095" t="s">
        <v>1055</v>
      </c>
      <c r="V74" s="1080" t="s">
        <v>1055</v>
      </c>
    </row>
    <row r="75" spans="1:22" ht="15" customHeight="1" x14ac:dyDescent="0.2">
      <c r="A75" s="737" t="s">
        <v>227</v>
      </c>
      <c r="B75" s="1080">
        <v>9</v>
      </c>
      <c r="C75" s="1091">
        <v>13</v>
      </c>
      <c r="D75" s="1091">
        <v>19</v>
      </c>
      <c r="E75" s="1095">
        <v>41</v>
      </c>
      <c r="F75" s="1080">
        <v>5</v>
      </c>
      <c r="G75" s="1091">
        <v>2</v>
      </c>
      <c r="H75" s="1091">
        <v>6</v>
      </c>
      <c r="I75" s="1095">
        <v>13</v>
      </c>
      <c r="J75" s="1080" t="s">
        <v>1055</v>
      </c>
      <c r="K75" s="1091" t="s">
        <v>1055</v>
      </c>
      <c r="L75" s="1091">
        <v>1</v>
      </c>
      <c r="M75" s="1095">
        <v>1</v>
      </c>
      <c r="N75" s="1080" t="s">
        <v>1055</v>
      </c>
      <c r="O75" s="1091" t="s">
        <v>1055</v>
      </c>
      <c r="P75" s="1091" t="s">
        <v>1055</v>
      </c>
      <c r="Q75" s="1094" t="s">
        <v>1055</v>
      </c>
      <c r="R75" s="1080" t="s">
        <v>1055</v>
      </c>
      <c r="S75" s="1091">
        <v>35</v>
      </c>
      <c r="T75" s="1091" t="s">
        <v>1055</v>
      </c>
      <c r="U75" s="1095">
        <v>35</v>
      </c>
      <c r="V75" s="1080">
        <v>16</v>
      </c>
    </row>
    <row r="76" spans="1:22" ht="15" customHeight="1" thickBot="1" x14ac:dyDescent="0.25">
      <c r="A76" s="1131" t="s">
        <v>242</v>
      </c>
      <c r="B76" s="1132" t="s">
        <v>1055</v>
      </c>
      <c r="C76" s="1133" t="s">
        <v>1055</v>
      </c>
      <c r="D76" s="1133" t="s">
        <v>1055</v>
      </c>
      <c r="E76" s="1134" t="s">
        <v>1055</v>
      </c>
      <c r="F76" s="1132" t="s">
        <v>1055</v>
      </c>
      <c r="G76" s="1133" t="s">
        <v>1055</v>
      </c>
      <c r="H76" s="1133" t="s">
        <v>1055</v>
      </c>
      <c r="I76" s="1134" t="s">
        <v>1055</v>
      </c>
      <c r="J76" s="1132" t="s">
        <v>1055</v>
      </c>
      <c r="K76" s="1133" t="s">
        <v>1055</v>
      </c>
      <c r="L76" s="1133" t="s">
        <v>1055</v>
      </c>
      <c r="M76" s="1134" t="s">
        <v>1055</v>
      </c>
      <c r="N76" s="1132" t="s">
        <v>1055</v>
      </c>
      <c r="O76" s="1133" t="s">
        <v>1055</v>
      </c>
      <c r="P76" s="1133" t="s">
        <v>1055</v>
      </c>
      <c r="Q76" s="1135" t="s">
        <v>1055</v>
      </c>
      <c r="R76" s="1132" t="s">
        <v>1055</v>
      </c>
      <c r="S76" s="1133" t="s">
        <v>1055</v>
      </c>
      <c r="T76" s="1133" t="s">
        <v>1055</v>
      </c>
      <c r="U76" s="1134" t="s">
        <v>1055</v>
      </c>
      <c r="V76" s="1132" t="s">
        <v>1055</v>
      </c>
    </row>
    <row r="77" spans="1:22" ht="15" customHeight="1" thickBot="1" x14ac:dyDescent="0.25">
      <c r="A77" s="1101" t="s">
        <v>145</v>
      </c>
      <c r="B77" s="1136">
        <v>184</v>
      </c>
      <c r="C77" s="1136">
        <v>130</v>
      </c>
      <c r="D77" s="1136">
        <v>256</v>
      </c>
      <c r="E77" s="1136">
        <v>570</v>
      </c>
      <c r="F77" s="1136">
        <v>223</v>
      </c>
      <c r="G77" s="1136">
        <v>103</v>
      </c>
      <c r="H77" s="1136">
        <v>260</v>
      </c>
      <c r="I77" s="1136">
        <v>586</v>
      </c>
      <c r="J77" s="1136">
        <v>95</v>
      </c>
      <c r="K77" s="1136">
        <v>2</v>
      </c>
      <c r="L77" s="1136">
        <v>11</v>
      </c>
      <c r="M77" s="1136">
        <v>108</v>
      </c>
      <c r="N77" s="1136">
        <v>97</v>
      </c>
      <c r="O77" s="1136">
        <v>2</v>
      </c>
      <c r="P77" s="1136" t="s">
        <v>1055</v>
      </c>
      <c r="Q77" s="1136">
        <v>99</v>
      </c>
      <c r="R77" s="1136">
        <v>123</v>
      </c>
      <c r="S77" s="1136">
        <v>47</v>
      </c>
      <c r="T77" s="1136" t="s">
        <v>1055</v>
      </c>
      <c r="U77" s="1136">
        <v>170</v>
      </c>
      <c r="V77" s="1136">
        <v>232</v>
      </c>
    </row>
    <row r="78" spans="1:22" ht="15" customHeight="1" thickBot="1" x14ac:dyDescent="0.25">
      <c r="A78" s="1137" t="s">
        <v>112</v>
      </c>
      <c r="B78" s="1138" t="s">
        <v>1055</v>
      </c>
      <c r="C78" s="1138" t="s">
        <v>1055</v>
      </c>
      <c r="D78" s="1138" t="s">
        <v>1055</v>
      </c>
      <c r="E78" s="1138" t="s">
        <v>1055</v>
      </c>
      <c r="F78" s="1138" t="s">
        <v>1055</v>
      </c>
      <c r="G78" s="1138" t="s">
        <v>1055</v>
      </c>
      <c r="H78" s="1138" t="s">
        <v>1055</v>
      </c>
      <c r="I78" s="1138" t="s">
        <v>1055</v>
      </c>
      <c r="J78" s="1138" t="s">
        <v>1055</v>
      </c>
      <c r="K78" s="1138" t="s">
        <v>1055</v>
      </c>
      <c r="L78" s="1138" t="s">
        <v>1055</v>
      </c>
      <c r="M78" s="1138" t="s">
        <v>1055</v>
      </c>
      <c r="N78" s="1138" t="s">
        <v>1055</v>
      </c>
      <c r="O78" s="1138" t="s">
        <v>1055</v>
      </c>
      <c r="P78" s="1138" t="s">
        <v>1055</v>
      </c>
      <c r="Q78" s="1138" t="s">
        <v>1055</v>
      </c>
      <c r="R78" s="1138" t="s">
        <v>1055</v>
      </c>
      <c r="S78" s="1138" t="s">
        <v>1055</v>
      </c>
      <c r="T78" s="1138" t="s">
        <v>1055</v>
      </c>
      <c r="U78" s="1139" t="s">
        <v>1055</v>
      </c>
      <c r="V78" s="1138" t="s">
        <v>1055</v>
      </c>
    </row>
    <row r="79" spans="1:22" ht="15" customHeight="1" x14ac:dyDescent="0.2">
      <c r="A79" s="1140" t="s">
        <v>236</v>
      </c>
      <c r="B79" s="1082">
        <v>1</v>
      </c>
      <c r="C79" s="1083">
        <v>8</v>
      </c>
      <c r="D79" s="1083">
        <v>22</v>
      </c>
      <c r="E79" s="1084">
        <v>31</v>
      </c>
      <c r="F79" s="1082">
        <v>17</v>
      </c>
      <c r="G79" s="1083">
        <v>33</v>
      </c>
      <c r="H79" s="1083">
        <v>1</v>
      </c>
      <c r="I79" s="1084">
        <v>51</v>
      </c>
      <c r="J79" s="1082">
        <v>2</v>
      </c>
      <c r="K79" s="1083" t="s">
        <v>1055</v>
      </c>
      <c r="L79" s="1083" t="s">
        <v>1055</v>
      </c>
      <c r="M79" s="1084">
        <v>2</v>
      </c>
      <c r="N79" s="1082" t="s">
        <v>1055</v>
      </c>
      <c r="O79" s="1083" t="s">
        <v>1055</v>
      </c>
      <c r="P79" s="1083" t="s">
        <v>1055</v>
      </c>
      <c r="Q79" s="1085" t="s">
        <v>1055</v>
      </c>
      <c r="R79" s="1082" t="s">
        <v>1055</v>
      </c>
      <c r="S79" s="1083" t="s">
        <v>1055</v>
      </c>
      <c r="T79" s="1083" t="s">
        <v>1055</v>
      </c>
      <c r="U79" s="1141" t="s">
        <v>1055</v>
      </c>
      <c r="V79" s="1082" t="s">
        <v>1055</v>
      </c>
    </row>
    <row r="80" spans="1:22" ht="15" customHeight="1" x14ac:dyDescent="0.2">
      <c r="A80" s="1142" t="s">
        <v>234</v>
      </c>
      <c r="B80" s="1080">
        <v>3</v>
      </c>
      <c r="C80" s="1091">
        <v>39</v>
      </c>
      <c r="D80" s="1091">
        <v>20</v>
      </c>
      <c r="E80" s="1095">
        <v>62</v>
      </c>
      <c r="F80" s="1080">
        <v>7</v>
      </c>
      <c r="G80" s="1091">
        <v>2</v>
      </c>
      <c r="H80" s="1091">
        <v>2</v>
      </c>
      <c r="I80" s="1095">
        <v>11</v>
      </c>
      <c r="J80" s="1080" t="s">
        <v>1055</v>
      </c>
      <c r="K80" s="1091" t="s">
        <v>1055</v>
      </c>
      <c r="L80" s="1091" t="s">
        <v>1055</v>
      </c>
      <c r="M80" s="1095" t="s">
        <v>1055</v>
      </c>
      <c r="N80" s="1080" t="s">
        <v>1055</v>
      </c>
      <c r="O80" s="1091" t="s">
        <v>1055</v>
      </c>
      <c r="P80" s="1091" t="s">
        <v>1055</v>
      </c>
      <c r="Q80" s="1094" t="s">
        <v>1055</v>
      </c>
      <c r="R80" s="1080" t="s">
        <v>1055</v>
      </c>
      <c r="S80" s="1091" t="s">
        <v>1055</v>
      </c>
      <c r="T80" s="1091" t="s">
        <v>1055</v>
      </c>
      <c r="U80" s="1095" t="s">
        <v>1055</v>
      </c>
      <c r="V80" s="1080" t="s">
        <v>1055</v>
      </c>
    </row>
    <row r="81" spans="1:22" ht="15" customHeight="1" x14ac:dyDescent="0.2">
      <c r="A81" s="1090" t="s">
        <v>420</v>
      </c>
      <c r="B81" s="1080">
        <v>10</v>
      </c>
      <c r="C81" s="1091">
        <v>15</v>
      </c>
      <c r="D81" s="1091">
        <v>20</v>
      </c>
      <c r="E81" s="1095">
        <v>45</v>
      </c>
      <c r="F81" s="1080">
        <v>29</v>
      </c>
      <c r="G81" s="1091">
        <v>3</v>
      </c>
      <c r="H81" s="1091">
        <v>1</v>
      </c>
      <c r="I81" s="1095">
        <v>33</v>
      </c>
      <c r="J81" s="1080" t="s">
        <v>1055</v>
      </c>
      <c r="K81" s="1091" t="s">
        <v>1055</v>
      </c>
      <c r="L81" s="1091" t="s">
        <v>1055</v>
      </c>
      <c r="M81" s="1095" t="s">
        <v>1055</v>
      </c>
      <c r="N81" s="1080" t="s">
        <v>1055</v>
      </c>
      <c r="O81" s="1091" t="s">
        <v>1055</v>
      </c>
      <c r="P81" s="1091" t="s">
        <v>1055</v>
      </c>
      <c r="Q81" s="1094" t="s">
        <v>1055</v>
      </c>
      <c r="R81" s="1080">
        <v>44</v>
      </c>
      <c r="S81" s="1091">
        <v>2</v>
      </c>
      <c r="T81" s="1091" t="s">
        <v>1055</v>
      </c>
      <c r="U81" s="1095">
        <v>46</v>
      </c>
      <c r="V81" s="1080" t="s">
        <v>1055</v>
      </c>
    </row>
    <row r="82" spans="1:22" ht="15" customHeight="1" x14ac:dyDescent="0.2">
      <c r="A82" s="1142" t="s">
        <v>235</v>
      </c>
      <c r="B82" s="1080">
        <v>69</v>
      </c>
      <c r="C82" s="1091">
        <v>15</v>
      </c>
      <c r="D82" s="1091">
        <v>31</v>
      </c>
      <c r="E82" s="1095">
        <v>115</v>
      </c>
      <c r="F82" s="1080">
        <v>10</v>
      </c>
      <c r="G82" s="1091">
        <v>3</v>
      </c>
      <c r="H82" s="1091">
        <v>34</v>
      </c>
      <c r="I82" s="1095">
        <v>47</v>
      </c>
      <c r="J82" s="1080">
        <v>28</v>
      </c>
      <c r="K82" s="1091" t="s">
        <v>1055</v>
      </c>
      <c r="L82" s="1091" t="s">
        <v>1055</v>
      </c>
      <c r="M82" s="1095">
        <v>28</v>
      </c>
      <c r="N82" s="1080" t="s">
        <v>1055</v>
      </c>
      <c r="O82" s="1091" t="s">
        <v>1055</v>
      </c>
      <c r="P82" s="1091" t="s">
        <v>1055</v>
      </c>
      <c r="Q82" s="1094" t="s">
        <v>1055</v>
      </c>
      <c r="R82" s="1080">
        <v>25</v>
      </c>
      <c r="S82" s="1091">
        <v>4</v>
      </c>
      <c r="T82" s="1091" t="s">
        <v>1055</v>
      </c>
      <c r="U82" s="1095">
        <v>29</v>
      </c>
      <c r="V82" s="1080">
        <v>44</v>
      </c>
    </row>
    <row r="83" spans="1:22" ht="15" customHeight="1" x14ac:dyDescent="0.2">
      <c r="A83" s="1090" t="s">
        <v>465</v>
      </c>
      <c r="B83" s="1080">
        <v>23</v>
      </c>
      <c r="C83" s="1091" t="s">
        <v>1055</v>
      </c>
      <c r="D83" s="1091" t="s">
        <v>1055</v>
      </c>
      <c r="E83" s="1095">
        <v>23</v>
      </c>
      <c r="F83" s="1080" t="s">
        <v>1055</v>
      </c>
      <c r="G83" s="1091" t="s">
        <v>1055</v>
      </c>
      <c r="H83" s="1091" t="s">
        <v>1055</v>
      </c>
      <c r="I83" s="1095" t="s">
        <v>1055</v>
      </c>
      <c r="J83" s="1080" t="s">
        <v>1055</v>
      </c>
      <c r="K83" s="1091" t="s">
        <v>1055</v>
      </c>
      <c r="L83" s="1091" t="s">
        <v>1055</v>
      </c>
      <c r="M83" s="1095" t="s">
        <v>1055</v>
      </c>
      <c r="N83" s="1080" t="s">
        <v>1055</v>
      </c>
      <c r="O83" s="1091" t="s">
        <v>1055</v>
      </c>
      <c r="P83" s="1091" t="s">
        <v>1055</v>
      </c>
      <c r="Q83" s="1094" t="s">
        <v>1055</v>
      </c>
      <c r="R83" s="1080" t="s">
        <v>1055</v>
      </c>
      <c r="S83" s="1091" t="s">
        <v>1055</v>
      </c>
      <c r="T83" s="1091" t="s">
        <v>1055</v>
      </c>
      <c r="U83" s="1095" t="s">
        <v>1055</v>
      </c>
      <c r="V83" s="1080" t="s">
        <v>1055</v>
      </c>
    </row>
    <row r="84" spans="1:22" ht="15" customHeight="1" x14ac:dyDescent="0.2">
      <c r="A84" s="1090" t="s">
        <v>473</v>
      </c>
      <c r="B84" s="1080">
        <v>9</v>
      </c>
      <c r="C84" s="1091">
        <v>3</v>
      </c>
      <c r="D84" s="1091">
        <v>41</v>
      </c>
      <c r="E84" s="1095">
        <v>53</v>
      </c>
      <c r="F84" s="1080" t="s">
        <v>1055</v>
      </c>
      <c r="G84" s="1091" t="s">
        <v>1055</v>
      </c>
      <c r="H84" s="1091" t="s">
        <v>1055</v>
      </c>
      <c r="I84" s="1095" t="s">
        <v>1055</v>
      </c>
      <c r="J84" s="1080" t="s">
        <v>1055</v>
      </c>
      <c r="K84" s="1091" t="s">
        <v>1055</v>
      </c>
      <c r="L84" s="1091" t="s">
        <v>1055</v>
      </c>
      <c r="M84" s="1095" t="s">
        <v>1055</v>
      </c>
      <c r="N84" s="1080" t="s">
        <v>1055</v>
      </c>
      <c r="O84" s="1091" t="s">
        <v>1055</v>
      </c>
      <c r="P84" s="1091" t="s">
        <v>1055</v>
      </c>
      <c r="Q84" s="1094" t="s">
        <v>1055</v>
      </c>
      <c r="R84" s="1080" t="s">
        <v>1055</v>
      </c>
      <c r="S84" s="1091" t="s">
        <v>1055</v>
      </c>
      <c r="T84" s="1091" t="s">
        <v>1055</v>
      </c>
      <c r="U84" s="1095" t="s">
        <v>1055</v>
      </c>
      <c r="V84" s="1080" t="s">
        <v>1055</v>
      </c>
    </row>
    <row r="85" spans="1:22" ht="15" customHeight="1" x14ac:dyDescent="0.2">
      <c r="A85" s="1090" t="s">
        <v>647</v>
      </c>
      <c r="B85" s="1080" t="s">
        <v>1055</v>
      </c>
      <c r="C85" s="1091" t="s">
        <v>1055</v>
      </c>
      <c r="D85" s="1091" t="s">
        <v>1055</v>
      </c>
      <c r="E85" s="1095" t="s">
        <v>1055</v>
      </c>
      <c r="F85" s="1080" t="s">
        <v>1055</v>
      </c>
      <c r="G85" s="1091" t="s">
        <v>1055</v>
      </c>
      <c r="H85" s="1091" t="s">
        <v>1055</v>
      </c>
      <c r="I85" s="1095" t="s">
        <v>1055</v>
      </c>
      <c r="J85" s="1080" t="s">
        <v>1055</v>
      </c>
      <c r="K85" s="1091" t="s">
        <v>1055</v>
      </c>
      <c r="L85" s="1091" t="s">
        <v>1055</v>
      </c>
      <c r="M85" s="1095" t="s">
        <v>1055</v>
      </c>
      <c r="N85" s="1080" t="s">
        <v>1055</v>
      </c>
      <c r="O85" s="1091" t="s">
        <v>1055</v>
      </c>
      <c r="P85" s="1091" t="s">
        <v>1055</v>
      </c>
      <c r="Q85" s="1094" t="s">
        <v>1055</v>
      </c>
      <c r="R85" s="1080" t="s">
        <v>1055</v>
      </c>
      <c r="S85" s="1091" t="s">
        <v>1055</v>
      </c>
      <c r="T85" s="1091" t="s">
        <v>1055</v>
      </c>
      <c r="U85" s="1095" t="s">
        <v>1055</v>
      </c>
      <c r="V85" s="1080" t="s">
        <v>1055</v>
      </c>
    </row>
    <row r="86" spans="1:22" ht="15" customHeight="1" x14ac:dyDescent="0.2">
      <c r="A86" s="1142" t="s">
        <v>97</v>
      </c>
      <c r="B86" s="1080">
        <v>54</v>
      </c>
      <c r="C86" s="1091">
        <v>3</v>
      </c>
      <c r="D86" s="1091">
        <v>2</v>
      </c>
      <c r="E86" s="1095">
        <v>59</v>
      </c>
      <c r="F86" s="1080">
        <v>53</v>
      </c>
      <c r="G86" s="1091">
        <v>4</v>
      </c>
      <c r="H86" s="1091">
        <v>3</v>
      </c>
      <c r="I86" s="1095">
        <v>60</v>
      </c>
      <c r="J86" s="1080">
        <v>1</v>
      </c>
      <c r="K86" s="1091" t="s">
        <v>1055</v>
      </c>
      <c r="L86" s="1091" t="s">
        <v>1055</v>
      </c>
      <c r="M86" s="1095">
        <v>1</v>
      </c>
      <c r="N86" s="1080" t="s">
        <v>1055</v>
      </c>
      <c r="O86" s="1091" t="s">
        <v>1055</v>
      </c>
      <c r="P86" s="1091" t="s">
        <v>1055</v>
      </c>
      <c r="Q86" s="1094" t="s">
        <v>1055</v>
      </c>
      <c r="R86" s="1080">
        <v>57</v>
      </c>
      <c r="S86" s="1091">
        <v>9</v>
      </c>
      <c r="T86" s="1091" t="s">
        <v>1055</v>
      </c>
      <c r="U86" s="1095">
        <v>66</v>
      </c>
      <c r="V86" s="1080">
        <v>4</v>
      </c>
    </row>
    <row r="87" spans="1:22" ht="15" customHeight="1" x14ac:dyDescent="0.2">
      <c r="A87" s="1142" t="s">
        <v>771</v>
      </c>
      <c r="B87" s="1080" t="s">
        <v>1055</v>
      </c>
      <c r="C87" s="1091" t="s">
        <v>1055</v>
      </c>
      <c r="D87" s="1091" t="s">
        <v>1055</v>
      </c>
      <c r="E87" s="1095" t="s">
        <v>1055</v>
      </c>
      <c r="F87" s="1080" t="s">
        <v>1055</v>
      </c>
      <c r="G87" s="1091" t="s">
        <v>1055</v>
      </c>
      <c r="H87" s="1091" t="s">
        <v>1055</v>
      </c>
      <c r="I87" s="1095" t="s">
        <v>1055</v>
      </c>
      <c r="J87" s="1080" t="s">
        <v>1055</v>
      </c>
      <c r="K87" s="1091" t="s">
        <v>1055</v>
      </c>
      <c r="L87" s="1091" t="s">
        <v>1055</v>
      </c>
      <c r="M87" s="1095" t="s">
        <v>1055</v>
      </c>
      <c r="N87" s="1080" t="s">
        <v>1055</v>
      </c>
      <c r="O87" s="1091" t="s">
        <v>1055</v>
      </c>
      <c r="P87" s="1091" t="s">
        <v>1055</v>
      </c>
      <c r="Q87" s="1094" t="s">
        <v>1055</v>
      </c>
      <c r="R87" s="1080" t="s">
        <v>1055</v>
      </c>
      <c r="S87" s="1091" t="s">
        <v>1055</v>
      </c>
      <c r="T87" s="1091" t="s">
        <v>1055</v>
      </c>
      <c r="U87" s="1095" t="s">
        <v>1055</v>
      </c>
      <c r="V87" s="1080" t="s">
        <v>1055</v>
      </c>
    </row>
    <row r="88" spans="1:22" ht="15" customHeight="1" x14ac:dyDescent="0.2">
      <c r="A88" s="1090" t="s">
        <v>469</v>
      </c>
      <c r="B88" s="1080" t="s">
        <v>1055</v>
      </c>
      <c r="C88" s="1091" t="s">
        <v>1055</v>
      </c>
      <c r="D88" s="1091" t="s">
        <v>1055</v>
      </c>
      <c r="E88" s="1095" t="s">
        <v>1055</v>
      </c>
      <c r="F88" s="1080" t="s">
        <v>1055</v>
      </c>
      <c r="G88" s="1091" t="s">
        <v>1055</v>
      </c>
      <c r="H88" s="1091" t="s">
        <v>1055</v>
      </c>
      <c r="I88" s="1095" t="s">
        <v>1055</v>
      </c>
      <c r="J88" s="1080" t="s">
        <v>1055</v>
      </c>
      <c r="K88" s="1091" t="s">
        <v>1055</v>
      </c>
      <c r="L88" s="1091" t="s">
        <v>1055</v>
      </c>
      <c r="M88" s="1095" t="s">
        <v>1055</v>
      </c>
      <c r="N88" s="1080" t="s">
        <v>1055</v>
      </c>
      <c r="O88" s="1091" t="s">
        <v>1055</v>
      </c>
      <c r="P88" s="1091" t="s">
        <v>1055</v>
      </c>
      <c r="Q88" s="1094" t="s">
        <v>1055</v>
      </c>
      <c r="R88" s="1080" t="s">
        <v>1055</v>
      </c>
      <c r="S88" s="1091" t="s">
        <v>1055</v>
      </c>
      <c r="T88" s="1091" t="s">
        <v>1055</v>
      </c>
      <c r="U88" s="1095" t="s">
        <v>1055</v>
      </c>
      <c r="V88" s="1080" t="s">
        <v>1055</v>
      </c>
    </row>
    <row r="89" spans="1:22" ht="15" customHeight="1" x14ac:dyDescent="0.2">
      <c r="A89" s="1090" t="s">
        <v>821</v>
      </c>
      <c r="B89" s="1080" t="s">
        <v>1055</v>
      </c>
      <c r="C89" s="1091" t="s">
        <v>1055</v>
      </c>
      <c r="D89" s="1091" t="s">
        <v>1055</v>
      </c>
      <c r="E89" s="1095" t="s">
        <v>1055</v>
      </c>
      <c r="F89" s="1080" t="s">
        <v>1055</v>
      </c>
      <c r="G89" s="1091" t="s">
        <v>1055</v>
      </c>
      <c r="H89" s="1091" t="s">
        <v>1055</v>
      </c>
      <c r="I89" s="1095" t="s">
        <v>1055</v>
      </c>
      <c r="J89" s="1080" t="s">
        <v>1055</v>
      </c>
      <c r="K89" s="1091" t="s">
        <v>1055</v>
      </c>
      <c r="L89" s="1091" t="s">
        <v>1055</v>
      </c>
      <c r="M89" s="1095" t="s">
        <v>1055</v>
      </c>
      <c r="N89" s="1080" t="s">
        <v>1055</v>
      </c>
      <c r="O89" s="1091" t="s">
        <v>1055</v>
      </c>
      <c r="P89" s="1091" t="s">
        <v>1055</v>
      </c>
      <c r="Q89" s="1094" t="s">
        <v>1055</v>
      </c>
      <c r="R89" s="1080" t="s">
        <v>1055</v>
      </c>
      <c r="S89" s="1091" t="s">
        <v>1055</v>
      </c>
      <c r="T89" s="1091" t="s">
        <v>1055</v>
      </c>
      <c r="U89" s="1095" t="s">
        <v>1055</v>
      </c>
      <c r="V89" s="1080" t="s">
        <v>1055</v>
      </c>
    </row>
    <row r="90" spans="1:22" ht="15" customHeight="1" x14ac:dyDescent="0.2">
      <c r="A90" s="1142" t="s">
        <v>299</v>
      </c>
      <c r="B90" s="1080" t="s">
        <v>1055</v>
      </c>
      <c r="C90" s="1091" t="s">
        <v>1055</v>
      </c>
      <c r="D90" s="1091" t="s">
        <v>1055</v>
      </c>
      <c r="E90" s="1095" t="s">
        <v>1055</v>
      </c>
      <c r="F90" s="1080" t="s">
        <v>1055</v>
      </c>
      <c r="G90" s="1091" t="s">
        <v>1055</v>
      </c>
      <c r="H90" s="1091" t="s">
        <v>1055</v>
      </c>
      <c r="I90" s="1095" t="s">
        <v>1055</v>
      </c>
      <c r="J90" s="1080" t="s">
        <v>1055</v>
      </c>
      <c r="K90" s="1091" t="s">
        <v>1055</v>
      </c>
      <c r="L90" s="1091" t="s">
        <v>1055</v>
      </c>
      <c r="M90" s="1095" t="s">
        <v>1055</v>
      </c>
      <c r="N90" s="1080" t="s">
        <v>1055</v>
      </c>
      <c r="O90" s="1091" t="s">
        <v>1055</v>
      </c>
      <c r="P90" s="1091" t="s">
        <v>1055</v>
      </c>
      <c r="Q90" s="1094" t="s">
        <v>1055</v>
      </c>
      <c r="R90" s="1080" t="s">
        <v>1055</v>
      </c>
      <c r="S90" s="1091" t="s">
        <v>1055</v>
      </c>
      <c r="T90" s="1091" t="s">
        <v>1055</v>
      </c>
      <c r="U90" s="1095" t="s">
        <v>1055</v>
      </c>
      <c r="V90" s="1080" t="s">
        <v>1055</v>
      </c>
    </row>
    <row r="91" spans="1:22" ht="15" customHeight="1" x14ac:dyDescent="0.2">
      <c r="A91" s="1143" t="s">
        <v>123</v>
      </c>
      <c r="B91" s="1080">
        <v>63</v>
      </c>
      <c r="C91" s="1091">
        <v>4</v>
      </c>
      <c r="D91" s="1091">
        <v>15</v>
      </c>
      <c r="E91" s="1095">
        <v>82</v>
      </c>
      <c r="F91" s="1080">
        <v>2</v>
      </c>
      <c r="G91" s="1091">
        <v>1</v>
      </c>
      <c r="H91" s="1091">
        <v>5</v>
      </c>
      <c r="I91" s="1095">
        <v>8</v>
      </c>
      <c r="J91" s="1080" t="s">
        <v>1055</v>
      </c>
      <c r="K91" s="1091" t="s">
        <v>1055</v>
      </c>
      <c r="L91" s="1091" t="s">
        <v>1055</v>
      </c>
      <c r="M91" s="1095" t="s">
        <v>1055</v>
      </c>
      <c r="N91" s="1080" t="s">
        <v>1055</v>
      </c>
      <c r="O91" s="1091" t="s">
        <v>1055</v>
      </c>
      <c r="P91" s="1091" t="s">
        <v>1055</v>
      </c>
      <c r="Q91" s="1094" t="s">
        <v>1055</v>
      </c>
      <c r="R91" s="1080">
        <v>71</v>
      </c>
      <c r="S91" s="1091" t="s">
        <v>1055</v>
      </c>
      <c r="T91" s="1091" t="s">
        <v>1055</v>
      </c>
      <c r="U91" s="1095">
        <v>71</v>
      </c>
      <c r="V91" s="1080">
        <v>1</v>
      </c>
    </row>
    <row r="92" spans="1:22" ht="15" customHeight="1" thickBot="1" x14ac:dyDescent="0.25">
      <c r="A92" s="1144" t="s">
        <v>237</v>
      </c>
      <c r="B92" s="1132" t="s">
        <v>1055</v>
      </c>
      <c r="C92" s="1133" t="s">
        <v>1055</v>
      </c>
      <c r="D92" s="1133" t="s">
        <v>1055</v>
      </c>
      <c r="E92" s="1134" t="s">
        <v>1055</v>
      </c>
      <c r="F92" s="1132" t="s">
        <v>1055</v>
      </c>
      <c r="G92" s="1133" t="s">
        <v>1055</v>
      </c>
      <c r="H92" s="1133" t="s">
        <v>1055</v>
      </c>
      <c r="I92" s="1134" t="s">
        <v>1055</v>
      </c>
      <c r="J92" s="1132" t="s">
        <v>1055</v>
      </c>
      <c r="K92" s="1133" t="s">
        <v>1055</v>
      </c>
      <c r="L92" s="1133" t="s">
        <v>1055</v>
      </c>
      <c r="M92" s="1134" t="s">
        <v>1055</v>
      </c>
      <c r="N92" s="1132" t="s">
        <v>1055</v>
      </c>
      <c r="O92" s="1133" t="s">
        <v>1055</v>
      </c>
      <c r="P92" s="1133" t="s">
        <v>1055</v>
      </c>
      <c r="Q92" s="1135" t="s">
        <v>1055</v>
      </c>
      <c r="R92" s="1132" t="s">
        <v>1055</v>
      </c>
      <c r="S92" s="1133" t="s">
        <v>1055</v>
      </c>
      <c r="T92" s="1133" t="s">
        <v>1055</v>
      </c>
      <c r="U92" s="1134" t="s">
        <v>1055</v>
      </c>
      <c r="V92" s="1132" t="s">
        <v>1055</v>
      </c>
    </row>
    <row r="93" spans="1:22" ht="15" customHeight="1" thickBot="1" x14ac:dyDescent="0.25">
      <c r="A93" s="1101" t="s">
        <v>145</v>
      </c>
      <c r="B93" s="1124">
        <v>232</v>
      </c>
      <c r="C93" s="1124">
        <v>87</v>
      </c>
      <c r="D93" s="1124">
        <v>151</v>
      </c>
      <c r="E93" s="1124">
        <v>470</v>
      </c>
      <c r="F93" s="1124">
        <v>118</v>
      </c>
      <c r="G93" s="1124">
        <v>46</v>
      </c>
      <c r="H93" s="1124">
        <v>46</v>
      </c>
      <c r="I93" s="1124">
        <v>210</v>
      </c>
      <c r="J93" s="1124">
        <v>31</v>
      </c>
      <c r="K93" s="1124" t="s">
        <v>1055</v>
      </c>
      <c r="L93" s="1124" t="s">
        <v>1055</v>
      </c>
      <c r="M93" s="1124">
        <v>31</v>
      </c>
      <c r="N93" s="1124" t="s">
        <v>1055</v>
      </c>
      <c r="O93" s="1124" t="s">
        <v>1055</v>
      </c>
      <c r="P93" s="1124" t="s">
        <v>1055</v>
      </c>
      <c r="Q93" s="1124" t="s">
        <v>1055</v>
      </c>
      <c r="R93" s="1124">
        <v>197</v>
      </c>
      <c r="S93" s="1124">
        <v>15</v>
      </c>
      <c r="T93" s="1124" t="s">
        <v>1055</v>
      </c>
      <c r="U93" s="1124">
        <v>212</v>
      </c>
      <c r="V93" s="1124">
        <v>49</v>
      </c>
    </row>
    <row r="94" spans="1:22" ht="15" customHeight="1" thickBot="1" x14ac:dyDescent="0.25">
      <c r="A94" s="1137" t="s">
        <v>645</v>
      </c>
      <c r="B94" s="1145" t="s">
        <v>1055</v>
      </c>
      <c r="C94" s="1145" t="s">
        <v>1055</v>
      </c>
      <c r="D94" s="1145" t="s">
        <v>1055</v>
      </c>
      <c r="E94" s="1118" t="s">
        <v>1055</v>
      </c>
      <c r="F94" s="1145" t="s">
        <v>1055</v>
      </c>
      <c r="G94" s="1145" t="s">
        <v>1055</v>
      </c>
      <c r="H94" s="1145" t="s">
        <v>1055</v>
      </c>
      <c r="I94" s="1118" t="s">
        <v>1055</v>
      </c>
      <c r="J94" s="1145" t="s">
        <v>1055</v>
      </c>
      <c r="K94" s="1145" t="s">
        <v>1055</v>
      </c>
      <c r="L94" s="1145" t="s">
        <v>1055</v>
      </c>
      <c r="M94" s="1118" t="s">
        <v>1055</v>
      </c>
      <c r="N94" s="1145" t="s">
        <v>1055</v>
      </c>
      <c r="O94" s="1145" t="s">
        <v>1055</v>
      </c>
      <c r="P94" s="1145" t="s">
        <v>1055</v>
      </c>
      <c r="Q94" s="1118" t="s">
        <v>1055</v>
      </c>
      <c r="R94" s="1145" t="s">
        <v>1055</v>
      </c>
      <c r="S94" s="1145" t="s">
        <v>1055</v>
      </c>
      <c r="T94" s="1145" t="s">
        <v>1055</v>
      </c>
      <c r="U94" s="1119" t="s">
        <v>1055</v>
      </c>
      <c r="V94" s="1145" t="s">
        <v>1055</v>
      </c>
    </row>
    <row r="95" spans="1:22" ht="15" customHeight="1" x14ac:dyDescent="0.2">
      <c r="A95" s="1146" t="s">
        <v>96</v>
      </c>
      <c r="B95" s="1082">
        <v>24</v>
      </c>
      <c r="C95" s="1083">
        <v>1</v>
      </c>
      <c r="D95" s="1083" t="s">
        <v>1055</v>
      </c>
      <c r="E95" s="1084">
        <v>25</v>
      </c>
      <c r="F95" s="1082" t="s">
        <v>1055</v>
      </c>
      <c r="G95" s="1083" t="s">
        <v>1055</v>
      </c>
      <c r="H95" s="1083" t="s">
        <v>1055</v>
      </c>
      <c r="I95" s="1084" t="s">
        <v>1055</v>
      </c>
      <c r="J95" s="1082" t="s">
        <v>1055</v>
      </c>
      <c r="K95" s="1083" t="s">
        <v>1055</v>
      </c>
      <c r="L95" s="1083" t="s">
        <v>1055</v>
      </c>
      <c r="M95" s="1084" t="s">
        <v>1055</v>
      </c>
      <c r="N95" s="1082" t="s">
        <v>1055</v>
      </c>
      <c r="O95" s="1083" t="s">
        <v>1055</v>
      </c>
      <c r="P95" s="1083" t="s">
        <v>1055</v>
      </c>
      <c r="Q95" s="1085" t="s">
        <v>1055</v>
      </c>
      <c r="R95" s="1082" t="s">
        <v>1055</v>
      </c>
      <c r="S95" s="1083" t="s">
        <v>1055</v>
      </c>
      <c r="T95" s="1083" t="s">
        <v>1055</v>
      </c>
      <c r="U95" s="1084" t="s">
        <v>1055</v>
      </c>
      <c r="V95" s="1082">
        <v>3</v>
      </c>
    </row>
    <row r="96" spans="1:22" ht="15" customHeight="1" x14ac:dyDescent="0.2">
      <c r="A96" s="1142" t="s">
        <v>95</v>
      </c>
      <c r="B96" s="1080">
        <v>45</v>
      </c>
      <c r="C96" s="1091">
        <v>3</v>
      </c>
      <c r="D96" s="1091">
        <v>30</v>
      </c>
      <c r="E96" s="1095">
        <v>78</v>
      </c>
      <c r="F96" s="1080" t="s">
        <v>1055</v>
      </c>
      <c r="G96" s="1091" t="s">
        <v>1055</v>
      </c>
      <c r="H96" s="1091" t="s">
        <v>1055</v>
      </c>
      <c r="I96" s="1095" t="s">
        <v>1055</v>
      </c>
      <c r="J96" s="1080" t="s">
        <v>1055</v>
      </c>
      <c r="K96" s="1091" t="s">
        <v>1055</v>
      </c>
      <c r="L96" s="1091" t="s">
        <v>1055</v>
      </c>
      <c r="M96" s="1095" t="s">
        <v>1055</v>
      </c>
      <c r="N96" s="1080" t="s">
        <v>1055</v>
      </c>
      <c r="O96" s="1091" t="s">
        <v>1055</v>
      </c>
      <c r="P96" s="1091" t="s">
        <v>1055</v>
      </c>
      <c r="Q96" s="1094" t="s">
        <v>1055</v>
      </c>
      <c r="R96" s="1080" t="s">
        <v>1055</v>
      </c>
      <c r="S96" s="1091" t="s">
        <v>1055</v>
      </c>
      <c r="T96" s="1091" t="s">
        <v>1055</v>
      </c>
      <c r="U96" s="1095" t="s">
        <v>1055</v>
      </c>
      <c r="V96" s="1080" t="s">
        <v>1055</v>
      </c>
    </row>
    <row r="97" spans="1:22" ht="15" customHeight="1" x14ac:dyDescent="0.2">
      <c r="A97" s="1142" t="s">
        <v>233</v>
      </c>
      <c r="B97" s="1080">
        <v>82</v>
      </c>
      <c r="C97" s="1091">
        <v>9</v>
      </c>
      <c r="D97" s="1091">
        <v>4</v>
      </c>
      <c r="E97" s="1095">
        <v>95</v>
      </c>
      <c r="F97" s="1080" t="s">
        <v>1055</v>
      </c>
      <c r="G97" s="1091" t="s">
        <v>1055</v>
      </c>
      <c r="H97" s="1091" t="s">
        <v>1055</v>
      </c>
      <c r="I97" s="1095" t="s">
        <v>1055</v>
      </c>
      <c r="J97" s="1080" t="s">
        <v>1055</v>
      </c>
      <c r="K97" s="1091" t="s">
        <v>1055</v>
      </c>
      <c r="L97" s="1091" t="s">
        <v>1055</v>
      </c>
      <c r="M97" s="1095" t="s">
        <v>1055</v>
      </c>
      <c r="N97" s="1080" t="s">
        <v>1055</v>
      </c>
      <c r="O97" s="1091" t="s">
        <v>1055</v>
      </c>
      <c r="P97" s="1091" t="s">
        <v>1055</v>
      </c>
      <c r="Q97" s="1094" t="s">
        <v>1055</v>
      </c>
      <c r="R97" s="1080" t="s">
        <v>1055</v>
      </c>
      <c r="S97" s="1091" t="s">
        <v>1055</v>
      </c>
      <c r="T97" s="1091" t="s">
        <v>1055</v>
      </c>
      <c r="U97" s="1095" t="s">
        <v>1055</v>
      </c>
      <c r="V97" s="1080">
        <v>1</v>
      </c>
    </row>
    <row r="98" spans="1:22" ht="15" customHeight="1" x14ac:dyDescent="0.2">
      <c r="A98" s="1886" t="s">
        <v>288</v>
      </c>
      <c r="B98" s="1080" t="s">
        <v>1055</v>
      </c>
      <c r="C98" s="1091" t="s">
        <v>1055</v>
      </c>
      <c r="D98" s="1091" t="s">
        <v>1055</v>
      </c>
      <c r="E98" s="1095" t="s">
        <v>1055</v>
      </c>
      <c r="F98" s="1080" t="s">
        <v>1055</v>
      </c>
      <c r="G98" s="1091" t="s">
        <v>1055</v>
      </c>
      <c r="H98" s="1091" t="s">
        <v>1055</v>
      </c>
      <c r="I98" s="1095" t="s">
        <v>1055</v>
      </c>
      <c r="J98" s="1080" t="s">
        <v>1055</v>
      </c>
      <c r="K98" s="1091" t="s">
        <v>1055</v>
      </c>
      <c r="L98" s="1091" t="s">
        <v>1055</v>
      </c>
      <c r="M98" s="1095" t="s">
        <v>1055</v>
      </c>
      <c r="N98" s="1080">
        <v>33</v>
      </c>
      <c r="O98" s="1091">
        <v>3</v>
      </c>
      <c r="P98" s="1091" t="s">
        <v>1055</v>
      </c>
      <c r="Q98" s="1094">
        <v>36</v>
      </c>
      <c r="R98" s="1080" t="s">
        <v>1055</v>
      </c>
      <c r="S98" s="1091" t="s">
        <v>1055</v>
      </c>
      <c r="T98" s="1091" t="s">
        <v>1055</v>
      </c>
      <c r="U98" s="1095" t="s">
        <v>1055</v>
      </c>
      <c r="V98" s="1080" t="s">
        <v>1055</v>
      </c>
    </row>
    <row r="99" spans="1:22" ht="15" customHeight="1" x14ac:dyDescent="0.2">
      <c r="A99" s="1142" t="s">
        <v>289</v>
      </c>
      <c r="B99" s="1080" t="s">
        <v>1055</v>
      </c>
      <c r="C99" s="1091" t="s">
        <v>1055</v>
      </c>
      <c r="D99" s="1091" t="s">
        <v>1055</v>
      </c>
      <c r="E99" s="1095" t="s">
        <v>1055</v>
      </c>
      <c r="F99" s="1080" t="s">
        <v>1055</v>
      </c>
      <c r="G99" s="1091" t="s">
        <v>1055</v>
      </c>
      <c r="H99" s="1091" t="s">
        <v>1055</v>
      </c>
      <c r="I99" s="1095" t="s">
        <v>1055</v>
      </c>
      <c r="J99" s="1080" t="s">
        <v>1055</v>
      </c>
      <c r="K99" s="1091" t="s">
        <v>1055</v>
      </c>
      <c r="L99" s="1091" t="s">
        <v>1055</v>
      </c>
      <c r="M99" s="1095" t="s">
        <v>1055</v>
      </c>
      <c r="N99" s="1080" t="s">
        <v>1055</v>
      </c>
      <c r="O99" s="1091" t="s">
        <v>1055</v>
      </c>
      <c r="P99" s="1091" t="s">
        <v>1055</v>
      </c>
      <c r="Q99" s="1094" t="s">
        <v>1055</v>
      </c>
      <c r="R99" s="1080" t="s">
        <v>1055</v>
      </c>
      <c r="S99" s="1091" t="s">
        <v>1055</v>
      </c>
      <c r="T99" s="1091" t="s">
        <v>1055</v>
      </c>
      <c r="U99" s="1095" t="s">
        <v>1055</v>
      </c>
      <c r="V99" s="1080" t="s">
        <v>1055</v>
      </c>
    </row>
    <row r="100" spans="1:22" ht="15" customHeight="1" x14ac:dyDescent="0.2">
      <c r="A100" s="1142" t="s">
        <v>484</v>
      </c>
      <c r="B100" s="1080" t="s">
        <v>1055</v>
      </c>
      <c r="C100" s="1091" t="s">
        <v>1055</v>
      </c>
      <c r="D100" s="1091" t="s">
        <v>1055</v>
      </c>
      <c r="E100" s="1095" t="s">
        <v>1055</v>
      </c>
      <c r="F100" s="1080">
        <v>2</v>
      </c>
      <c r="G100" s="1091">
        <v>2</v>
      </c>
      <c r="H100" s="1091">
        <v>21</v>
      </c>
      <c r="I100" s="1095">
        <v>25</v>
      </c>
      <c r="J100" s="1080" t="s">
        <v>1055</v>
      </c>
      <c r="K100" s="1091" t="s">
        <v>1055</v>
      </c>
      <c r="L100" s="1091" t="s">
        <v>1055</v>
      </c>
      <c r="M100" s="1095" t="s">
        <v>1055</v>
      </c>
      <c r="N100" s="1080" t="s">
        <v>1055</v>
      </c>
      <c r="O100" s="1091" t="s">
        <v>1055</v>
      </c>
      <c r="P100" s="1091" t="s">
        <v>1055</v>
      </c>
      <c r="Q100" s="1094" t="s">
        <v>1055</v>
      </c>
      <c r="R100" s="1080" t="s">
        <v>1055</v>
      </c>
      <c r="S100" s="1091" t="s">
        <v>1055</v>
      </c>
      <c r="T100" s="1091" t="s">
        <v>1055</v>
      </c>
      <c r="U100" s="1095" t="s">
        <v>1055</v>
      </c>
      <c r="V100" s="1080" t="s">
        <v>1055</v>
      </c>
    </row>
    <row r="101" spans="1:22" ht="15" customHeight="1" x14ac:dyDescent="0.2">
      <c r="A101" s="1090" t="s">
        <v>231</v>
      </c>
      <c r="B101" s="1080">
        <v>88</v>
      </c>
      <c r="C101" s="1091">
        <v>1</v>
      </c>
      <c r="D101" s="1091">
        <v>1</v>
      </c>
      <c r="E101" s="1095">
        <v>90</v>
      </c>
      <c r="F101" s="1080" t="s">
        <v>1055</v>
      </c>
      <c r="G101" s="1091" t="s">
        <v>1055</v>
      </c>
      <c r="H101" s="1091" t="s">
        <v>1055</v>
      </c>
      <c r="I101" s="1095" t="s">
        <v>1055</v>
      </c>
      <c r="J101" s="1080" t="s">
        <v>1055</v>
      </c>
      <c r="K101" s="1091" t="s">
        <v>1055</v>
      </c>
      <c r="L101" s="1091" t="s">
        <v>1055</v>
      </c>
      <c r="M101" s="1095" t="s">
        <v>1055</v>
      </c>
      <c r="N101" s="1080" t="s">
        <v>1055</v>
      </c>
      <c r="O101" s="1091" t="s">
        <v>1055</v>
      </c>
      <c r="P101" s="1091" t="s">
        <v>1055</v>
      </c>
      <c r="Q101" s="1094" t="s">
        <v>1055</v>
      </c>
      <c r="R101" s="1080" t="s">
        <v>1055</v>
      </c>
      <c r="S101" s="1091" t="s">
        <v>1055</v>
      </c>
      <c r="T101" s="1091" t="s">
        <v>1055</v>
      </c>
      <c r="U101" s="1095" t="s">
        <v>1055</v>
      </c>
      <c r="V101" s="1080">
        <v>16</v>
      </c>
    </row>
    <row r="102" spans="1:22" ht="15" customHeight="1" x14ac:dyDescent="0.2">
      <c r="A102" s="1090" t="s">
        <v>508</v>
      </c>
      <c r="B102" s="1086" t="s">
        <v>1055</v>
      </c>
      <c r="C102" s="1087" t="s">
        <v>1055</v>
      </c>
      <c r="D102" s="1087" t="s">
        <v>1055</v>
      </c>
      <c r="E102" s="1088" t="s">
        <v>1055</v>
      </c>
      <c r="F102" s="1086" t="s">
        <v>1055</v>
      </c>
      <c r="G102" s="1087" t="s">
        <v>1055</v>
      </c>
      <c r="H102" s="1087" t="s">
        <v>1055</v>
      </c>
      <c r="I102" s="1088" t="s">
        <v>1055</v>
      </c>
      <c r="J102" s="1086" t="s">
        <v>1055</v>
      </c>
      <c r="K102" s="1087" t="s">
        <v>1055</v>
      </c>
      <c r="L102" s="1087" t="s">
        <v>1055</v>
      </c>
      <c r="M102" s="1088" t="s">
        <v>1055</v>
      </c>
      <c r="N102" s="1086" t="s">
        <v>1055</v>
      </c>
      <c r="O102" s="1087" t="s">
        <v>1055</v>
      </c>
      <c r="P102" s="1087" t="s">
        <v>1055</v>
      </c>
      <c r="Q102" s="1089" t="s">
        <v>1055</v>
      </c>
      <c r="R102" s="1086" t="s">
        <v>1055</v>
      </c>
      <c r="S102" s="1087" t="s">
        <v>1055</v>
      </c>
      <c r="T102" s="1087" t="s">
        <v>1055</v>
      </c>
      <c r="U102" s="1088" t="s">
        <v>1055</v>
      </c>
      <c r="V102" s="1086" t="s">
        <v>1055</v>
      </c>
    </row>
    <row r="103" spans="1:22" ht="15" customHeight="1" x14ac:dyDescent="0.2">
      <c r="A103" s="1886" t="s">
        <v>414</v>
      </c>
      <c r="B103" s="1080">
        <v>2</v>
      </c>
      <c r="C103" s="1091">
        <v>33</v>
      </c>
      <c r="D103" s="1091" t="s">
        <v>1055</v>
      </c>
      <c r="E103" s="1095">
        <v>35</v>
      </c>
      <c r="F103" s="1080" t="s">
        <v>1055</v>
      </c>
      <c r="G103" s="1091" t="s">
        <v>1055</v>
      </c>
      <c r="H103" s="1091" t="s">
        <v>1055</v>
      </c>
      <c r="I103" s="1095" t="s">
        <v>1055</v>
      </c>
      <c r="J103" s="1080" t="s">
        <v>1055</v>
      </c>
      <c r="K103" s="1091" t="s">
        <v>1055</v>
      </c>
      <c r="L103" s="1091" t="s">
        <v>1055</v>
      </c>
      <c r="M103" s="1095" t="s">
        <v>1055</v>
      </c>
      <c r="N103" s="1080" t="s">
        <v>1055</v>
      </c>
      <c r="O103" s="1091" t="s">
        <v>1055</v>
      </c>
      <c r="P103" s="1091" t="s">
        <v>1055</v>
      </c>
      <c r="Q103" s="1094" t="s">
        <v>1055</v>
      </c>
      <c r="R103" s="1080" t="s">
        <v>1055</v>
      </c>
      <c r="S103" s="1091" t="s">
        <v>1055</v>
      </c>
      <c r="T103" s="1091" t="s">
        <v>1055</v>
      </c>
      <c r="U103" s="1095" t="s">
        <v>1055</v>
      </c>
      <c r="V103" s="1080" t="s">
        <v>1055</v>
      </c>
    </row>
    <row r="104" spans="1:22" ht="15" customHeight="1" x14ac:dyDescent="0.2">
      <c r="A104" s="1090" t="s">
        <v>646</v>
      </c>
      <c r="B104" s="1080" t="s">
        <v>1055</v>
      </c>
      <c r="C104" s="1091" t="s">
        <v>1055</v>
      </c>
      <c r="D104" s="1091" t="s">
        <v>1055</v>
      </c>
      <c r="E104" s="1095" t="s">
        <v>1055</v>
      </c>
      <c r="F104" s="1080" t="s">
        <v>1055</v>
      </c>
      <c r="G104" s="1091" t="s">
        <v>1055</v>
      </c>
      <c r="H104" s="1091" t="s">
        <v>1055</v>
      </c>
      <c r="I104" s="1095" t="s">
        <v>1055</v>
      </c>
      <c r="J104" s="1080" t="s">
        <v>1055</v>
      </c>
      <c r="K104" s="1091" t="s">
        <v>1055</v>
      </c>
      <c r="L104" s="1091" t="s">
        <v>1055</v>
      </c>
      <c r="M104" s="1095" t="s">
        <v>1055</v>
      </c>
      <c r="N104" s="1080" t="s">
        <v>1055</v>
      </c>
      <c r="O104" s="1091" t="s">
        <v>1055</v>
      </c>
      <c r="P104" s="1091" t="s">
        <v>1055</v>
      </c>
      <c r="Q104" s="1094" t="s">
        <v>1055</v>
      </c>
      <c r="R104" s="1080" t="s">
        <v>1055</v>
      </c>
      <c r="S104" s="1091" t="s">
        <v>1055</v>
      </c>
      <c r="T104" s="1091" t="s">
        <v>1055</v>
      </c>
      <c r="U104" s="1095" t="s">
        <v>1055</v>
      </c>
      <c r="V104" s="1080" t="s">
        <v>1055</v>
      </c>
    </row>
    <row r="105" spans="1:22" ht="15" customHeight="1" x14ac:dyDescent="0.2">
      <c r="A105" s="1090" t="s">
        <v>263</v>
      </c>
      <c r="B105" s="1080">
        <v>55</v>
      </c>
      <c r="C105" s="1091">
        <v>5</v>
      </c>
      <c r="D105" s="1091">
        <v>2</v>
      </c>
      <c r="E105" s="1095">
        <v>62</v>
      </c>
      <c r="F105" s="1080" t="s">
        <v>1055</v>
      </c>
      <c r="G105" s="1091" t="s">
        <v>1055</v>
      </c>
      <c r="H105" s="1091" t="s">
        <v>1055</v>
      </c>
      <c r="I105" s="1095" t="s">
        <v>1055</v>
      </c>
      <c r="J105" s="1080" t="s">
        <v>1055</v>
      </c>
      <c r="K105" s="1091" t="s">
        <v>1055</v>
      </c>
      <c r="L105" s="1091" t="s">
        <v>1055</v>
      </c>
      <c r="M105" s="1095" t="s">
        <v>1055</v>
      </c>
      <c r="N105" s="1080" t="s">
        <v>1055</v>
      </c>
      <c r="O105" s="1091" t="s">
        <v>1055</v>
      </c>
      <c r="P105" s="1091" t="s">
        <v>1055</v>
      </c>
      <c r="Q105" s="1094" t="s">
        <v>1055</v>
      </c>
      <c r="R105" s="1080" t="s">
        <v>1055</v>
      </c>
      <c r="S105" s="1091" t="s">
        <v>1055</v>
      </c>
      <c r="T105" s="1091" t="s">
        <v>1055</v>
      </c>
      <c r="U105" s="1095" t="s">
        <v>1055</v>
      </c>
      <c r="V105" s="1080" t="s">
        <v>1055</v>
      </c>
    </row>
    <row r="106" spans="1:22" ht="15" customHeight="1" x14ac:dyDescent="0.2">
      <c r="A106" s="1142" t="s">
        <v>344</v>
      </c>
      <c r="B106" s="1080" t="s">
        <v>1055</v>
      </c>
      <c r="C106" s="1091" t="s">
        <v>1055</v>
      </c>
      <c r="D106" s="1091" t="s">
        <v>1055</v>
      </c>
      <c r="E106" s="1095" t="s">
        <v>1055</v>
      </c>
      <c r="F106" s="1080" t="s">
        <v>1055</v>
      </c>
      <c r="G106" s="1091" t="s">
        <v>1055</v>
      </c>
      <c r="H106" s="1091" t="s">
        <v>1055</v>
      </c>
      <c r="I106" s="1095" t="s">
        <v>1055</v>
      </c>
      <c r="J106" s="1080" t="s">
        <v>1055</v>
      </c>
      <c r="K106" s="1091" t="s">
        <v>1055</v>
      </c>
      <c r="L106" s="1091" t="s">
        <v>1055</v>
      </c>
      <c r="M106" s="1095" t="s">
        <v>1055</v>
      </c>
      <c r="N106" s="1080" t="s">
        <v>1055</v>
      </c>
      <c r="O106" s="1091" t="s">
        <v>1055</v>
      </c>
      <c r="P106" s="1091" t="s">
        <v>1055</v>
      </c>
      <c r="Q106" s="1094" t="s">
        <v>1055</v>
      </c>
      <c r="R106" s="1080" t="s">
        <v>1055</v>
      </c>
      <c r="S106" s="1091" t="s">
        <v>1055</v>
      </c>
      <c r="T106" s="1091" t="s">
        <v>1055</v>
      </c>
      <c r="U106" s="1095" t="s">
        <v>1055</v>
      </c>
      <c r="V106" s="1080" t="s">
        <v>1055</v>
      </c>
    </row>
    <row r="107" spans="1:22" ht="15" customHeight="1" x14ac:dyDescent="0.2">
      <c r="A107" s="1142" t="s">
        <v>352</v>
      </c>
      <c r="B107" s="1080" t="s">
        <v>1055</v>
      </c>
      <c r="C107" s="1091" t="s">
        <v>1055</v>
      </c>
      <c r="D107" s="1091" t="s">
        <v>1055</v>
      </c>
      <c r="E107" s="1095" t="s">
        <v>1055</v>
      </c>
      <c r="F107" s="1080" t="s">
        <v>1055</v>
      </c>
      <c r="G107" s="1091" t="s">
        <v>1055</v>
      </c>
      <c r="H107" s="1091" t="s">
        <v>1055</v>
      </c>
      <c r="I107" s="1095" t="s">
        <v>1055</v>
      </c>
      <c r="J107" s="1080" t="s">
        <v>1055</v>
      </c>
      <c r="K107" s="1091" t="s">
        <v>1055</v>
      </c>
      <c r="L107" s="1091" t="s">
        <v>1055</v>
      </c>
      <c r="M107" s="1095" t="s">
        <v>1055</v>
      </c>
      <c r="N107" s="1080" t="s">
        <v>1055</v>
      </c>
      <c r="O107" s="1091" t="s">
        <v>1055</v>
      </c>
      <c r="P107" s="1091" t="s">
        <v>1055</v>
      </c>
      <c r="Q107" s="1094" t="s">
        <v>1055</v>
      </c>
      <c r="R107" s="1080" t="s">
        <v>1055</v>
      </c>
      <c r="S107" s="1091" t="s">
        <v>1055</v>
      </c>
      <c r="T107" s="1091" t="s">
        <v>1055</v>
      </c>
      <c r="U107" s="1095" t="s">
        <v>1055</v>
      </c>
      <c r="V107" s="1080" t="s">
        <v>1055</v>
      </c>
    </row>
    <row r="108" spans="1:22" ht="15" customHeight="1" x14ac:dyDescent="0.2">
      <c r="A108" s="1142" t="s">
        <v>326</v>
      </c>
      <c r="B108" s="1080" t="s">
        <v>1055</v>
      </c>
      <c r="C108" s="1091" t="s">
        <v>1055</v>
      </c>
      <c r="D108" s="1091" t="s">
        <v>1055</v>
      </c>
      <c r="E108" s="1095" t="s">
        <v>1055</v>
      </c>
      <c r="F108" s="1080" t="s">
        <v>1055</v>
      </c>
      <c r="G108" s="1091" t="s">
        <v>1055</v>
      </c>
      <c r="H108" s="1091" t="s">
        <v>1055</v>
      </c>
      <c r="I108" s="1095" t="s">
        <v>1055</v>
      </c>
      <c r="J108" s="1080" t="s">
        <v>1055</v>
      </c>
      <c r="K108" s="1091" t="s">
        <v>1055</v>
      </c>
      <c r="L108" s="1091" t="s">
        <v>1055</v>
      </c>
      <c r="M108" s="1095" t="s">
        <v>1055</v>
      </c>
      <c r="N108" s="1080" t="s">
        <v>1055</v>
      </c>
      <c r="O108" s="1091" t="s">
        <v>1055</v>
      </c>
      <c r="P108" s="1091" t="s">
        <v>1055</v>
      </c>
      <c r="Q108" s="1094" t="s">
        <v>1055</v>
      </c>
      <c r="R108" s="1080" t="s">
        <v>1055</v>
      </c>
      <c r="S108" s="1091" t="s">
        <v>1055</v>
      </c>
      <c r="T108" s="1091" t="s">
        <v>1055</v>
      </c>
      <c r="U108" s="1095" t="s">
        <v>1055</v>
      </c>
      <c r="V108" s="1080" t="s">
        <v>1055</v>
      </c>
    </row>
    <row r="109" spans="1:22" ht="15" customHeight="1" thickBot="1" x14ac:dyDescent="0.25">
      <c r="A109" s="1147" t="s">
        <v>232</v>
      </c>
      <c r="B109" s="1097" t="s">
        <v>1055</v>
      </c>
      <c r="C109" s="1098" t="s">
        <v>1055</v>
      </c>
      <c r="D109" s="1098" t="s">
        <v>1055</v>
      </c>
      <c r="E109" s="1099" t="s">
        <v>1055</v>
      </c>
      <c r="F109" s="1097" t="s">
        <v>1055</v>
      </c>
      <c r="G109" s="1098" t="s">
        <v>1055</v>
      </c>
      <c r="H109" s="1098" t="s">
        <v>1055</v>
      </c>
      <c r="I109" s="1099" t="s">
        <v>1055</v>
      </c>
      <c r="J109" s="1097" t="s">
        <v>1055</v>
      </c>
      <c r="K109" s="1098" t="s">
        <v>1055</v>
      </c>
      <c r="L109" s="1098" t="s">
        <v>1055</v>
      </c>
      <c r="M109" s="1099" t="s">
        <v>1055</v>
      </c>
      <c r="N109" s="1097" t="s">
        <v>1055</v>
      </c>
      <c r="O109" s="1098" t="s">
        <v>1055</v>
      </c>
      <c r="P109" s="1098" t="s">
        <v>1055</v>
      </c>
      <c r="Q109" s="1100" t="s">
        <v>1055</v>
      </c>
      <c r="R109" s="1097" t="s">
        <v>1055</v>
      </c>
      <c r="S109" s="1098" t="s">
        <v>1055</v>
      </c>
      <c r="T109" s="1098" t="s">
        <v>1055</v>
      </c>
      <c r="U109" s="1099" t="s">
        <v>1055</v>
      </c>
      <c r="V109" s="1097" t="s">
        <v>1055</v>
      </c>
    </row>
    <row r="110" spans="1:22" ht="15" customHeight="1" thickBot="1" x14ac:dyDescent="0.25">
      <c r="A110" s="1101" t="s">
        <v>145</v>
      </c>
      <c r="B110" s="1148">
        <v>296</v>
      </c>
      <c r="C110" s="1148">
        <v>52</v>
      </c>
      <c r="D110" s="1148">
        <v>37</v>
      </c>
      <c r="E110" s="1148">
        <v>385</v>
      </c>
      <c r="F110" s="1148">
        <v>2</v>
      </c>
      <c r="G110" s="1148">
        <v>2</v>
      </c>
      <c r="H110" s="1148">
        <v>21</v>
      </c>
      <c r="I110" s="1148">
        <v>25</v>
      </c>
      <c r="J110" s="1148" t="s">
        <v>1055</v>
      </c>
      <c r="K110" s="1148" t="s">
        <v>1055</v>
      </c>
      <c r="L110" s="1148" t="s">
        <v>1055</v>
      </c>
      <c r="M110" s="1148" t="s">
        <v>1055</v>
      </c>
      <c r="N110" s="1148">
        <v>33</v>
      </c>
      <c r="O110" s="1148">
        <v>3</v>
      </c>
      <c r="P110" s="1148" t="s">
        <v>1055</v>
      </c>
      <c r="Q110" s="1130">
        <v>36</v>
      </c>
      <c r="R110" s="1148" t="s">
        <v>1055</v>
      </c>
      <c r="S110" s="1148" t="s">
        <v>1055</v>
      </c>
      <c r="T110" s="1148" t="s">
        <v>1055</v>
      </c>
      <c r="U110" s="1148" t="s">
        <v>1055</v>
      </c>
      <c r="V110" s="1148">
        <v>20</v>
      </c>
    </row>
    <row r="111" spans="1:22" ht="15" customHeight="1" thickBot="1" x14ac:dyDescent="0.25">
      <c r="A111" s="1104" t="s">
        <v>516</v>
      </c>
      <c r="B111" s="1149" t="s">
        <v>1055</v>
      </c>
      <c r="C111" s="1150" t="s">
        <v>1055</v>
      </c>
      <c r="D111" s="1150" t="s">
        <v>1055</v>
      </c>
      <c r="E111" s="1151" t="s">
        <v>1055</v>
      </c>
      <c r="F111" s="1149" t="s">
        <v>1055</v>
      </c>
      <c r="G111" s="1150" t="s">
        <v>1055</v>
      </c>
      <c r="H111" s="1150" t="s">
        <v>1055</v>
      </c>
      <c r="I111" s="1151" t="s">
        <v>1055</v>
      </c>
      <c r="J111" s="1149" t="s">
        <v>1055</v>
      </c>
      <c r="K111" s="1150" t="s">
        <v>1055</v>
      </c>
      <c r="L111" s="1150" t="s">
        <v>1055</v>
      </c>
      <c r="M111" s="1151" t="s">
        <v>1055</v>
      </c>
      <c r="N111" s="1149" t="s">
        <v>1055</v>
      </c>
      <c r="O111" s="1150" t="s">
        <v>1055</v>
      </c>
      <c r="P111" s="1150" t="s">
        <v>1055</v>
      </c>
      <c r="Q111" s="1151" t="s">
        <v>1055</v>
      </c>
      <c r="R111" s="1149" t="s">
        <v>1055</v>
      </c>
      <c r="S111" s="1150" t="s">
        <v>1055</v>
      </c>
      <c r="T111" s="1150" t="s">
        <v>1055</v>
      </c>
      <c r="U111" s="1152" t="s">
        <v>1055</v>
      </c>
      <c r="V111" s="1149" t="s">
        <v>1055</v>
      </c>
    </row>
    <row r="112" spans="1:22" ht="15" customHeight="1" x14ac:dyDescent="0.2">
      <c r="A112" s="1896" t="s">
        <v>290</v>
      </c>
      <c r="B112" s="1082" t="s">
        <v>1055</v>
      </c>
      <c r="C112" s="1083" t="s">
        <v>1055</v>
      </c>
      <c r="D112" s="1083" t="s">
        <v>1055</v>
      </c>
      <c r="E112" s="1084" t="s">
        <v>1055</v>
      </c>
      <c r="F112" s="1082" t="s">
        <v>1055</v>
      </c>
      <c r="G112" s="1083" t="s">
        <v>1055</v>
      </c>
      <c r="H112" s="1083" t="s">
        <v>1055</v>
      </c>
      <c r="I112" s="1084" t="s">
        <v>1055</v>
      </c>
      <c r="J112" s="1082" t="s">
        <v>1055</v>
      </c>
      <c r="K112" s="1083" t="s">
        <v>1055</v>
      </c>
      <c r="L112" s="1083" t="s">
        <v>1055</v>
      </c>
      <c r="M112" s="1084" t="s">
        <v>1055</v>
      </c>
      <c r="N112" s="1082" t="s">
        <v>1055</v>
      </c>
      <c r="O112" s="1083" t="s">
        <v>1055</v>
      </c>
      <c r="P112" s="1083" t="s">
        <v>1055</v>
      </c>
      <c r="Q112" s="1085" t="s">
        <v>1055</v>
      </c>
      <c r="R112" s="1082" t="s">
        <v>1055</v>
      </c>
      <c r="S112" s="1083" t="s">
        <v>1055</v>
      </c>
      <c r="T112" s="1083" t="s">
        <v>1055</v>
      </c>
      <c r="U112" s="1084" t="s">
        <v>1055</v>
      </c>
      <c r="V112" s="1082" t="s">
        <v>1055</v>
      </c>
    </row>
    <row r="113" spans="1:22" ht="15" customHeight="1" x14ac:dyDescent="0.2">
      <c r="A113" s="1153" t="s">
        <v>773</v>
      </c>
      <c r="B113" s="1080" t="s">
        <v>1055</v>
      </c>
      <c r="C113" s="1091" t="s">
        <v>1055</v>
      </c>
      <c r="D113" s="1091" t="s">
        <v>1055</v>
      </c>
      <c r="E113" s="1095" t="s">
        <v>1055</v>
      </c>
      <c r="F113" s="1080" t="s">
        <v>1055</v>
      </c>
      <c r="G113" s="1091" t="s">
        <v>1055</v>
      </c>
      <c r="H113" s="1091" t="s">
        <v>1055</v>
      </c>
      <c r="I113" s="1095" t="s">
        <v>1055</v>
      </c>
      <c r="J113" s="1080" t="s">
        <v>1055</v>
      </c>
      <c r="K113" s="1091" t="s">
        <v>1055</v>
      </c>
      <c r="L113" s="1091" t="s">
        <v>1055</v>
      </c>
      <c r="M113" s="1095" t="s">
        <v>1055</v>
      </c>
      <c r="N113" s="1080" t="s">
        <v>1055</v>
      </c>
      <c r="O113" s="1091" t="s">
        <v>1055</v>
      </c>
      <c r="P113" s="1091" t="s">
        <v>1055</v>
      </c>
      <c r="Q113" s="1094" t="s">
        <v>1055</v>
      </c>
      <c r="R113" s="1080" t="s">
        <v>1055</v>
      </c>
      <c r="S113" s="1091" t="s">
        <v>1055</v>
      </c>
      <c r="T113" s="1091" t="s">
        <v>1055</v>
      </c>
      <c r="U113" s="1095" t="s">
        <v>1055</v>
      </c>
      <c r="V113" s="1080" t="s">
        <v>1055</v>
      </c>
    </row>
    <row r="114" spans="1:22" ht="15" customHeight="1" x14ac:dyDescent="0.2">
      <c r="A114" s="1153" t="s">
        <v>917</v>
      </c>
      <c r="B114" s="1080" t="s">
        <v>1055</v>
      </c>
      <c r="C114" s="1091" t="s">
        <v>1055</v>
      </c>
      <c r="D114" s="1091" t="s">
        <v>1055</v>
      </c>
      <c r="E114" s="1095" t="s">
        <v>1055</v>
      </c>
      <c r="F114" s="1080" t="s">
        <v>1055</v>
      </c>
      <c r="G114" s="1091" t="s">
        <v>1055</v>
      </c>
      <c r="H114" s="1091" t="s">
        <v>1055</v>
      </c>
      <c r="I114" s="1095" t="s">
        <v>1055</v>
      </c>
      <c r="J114" s="1080" t="s">
        <v>1055</v>
      </c>
      <c r="K114" s="1091" t="s">
        <v>1055</v>
      </c>
      <c r="L114" s="1091" t="s">
        <v>1055</v>
      </c>
      <c r="M114" s="1095" t="s">
        <v>1055</v>
      </c>
      <c r="N114" s="1080" t="s">
        <v>1055</v>
      </c>
      <c r="O114" s="1091" t="s">
        <v>1055</v>
      </c>
      <c r="P114" s="1091" t="s">
        <v>1055</v>
      </c>
      <c r="Q114" s="1094" t="s">
        <v>1055</v>
      </c>
      <c r="R114" s="1080" t="s">
        <v>1055</v>
      </c>
      <c r="S114" s="1091" t="s">
        <v>1055</v>
      </c>
      <c r="T114" s="1091" t="s">
        <v>1055</v>
      </c>
      <c r="U114" s="1095" t="s">
        <v>1055</v>
      </c>
      <c r="V114" s="1080" t="s">
        <v>1055</v>
      </c>
    </row>
    <row r="115" spans="1:22" ht="15" customHeight="1" x14ac:dyDescent="0.2">
      <c r="A115" s="1514" t="s">
        <v>291</v>
      </c>
      <c r="B115" s="1080" t="s">
        <v>1055</v>
      </c>
      <c r="C115" s="1091" t="s">
        <v>1055</v>
      </c>
      <c r="D115" s="1091" t="s">
        <v>1055</v>
      </c>
      <c r="E115" s="1095" t="s">
        <v>1055</v>
      </c>
      <c r="F115" s="1080" t="s">
        <v>1055</v>
      </c>
      <c r="G115" s="1091" t="s">
        <v>1055</v>
      </c>
      <c r="H115" s="1091" t="s">
        <v>1055</v>
      </c>
      <c r="I115" s="1095" t="s">
        <v>1055</v>
      </c>
      <c r="J115" s="1080" t="s">
        <v>1055</v>
      </c>
      <c r="K115" s="1091" t="s">
        <v>1055</v>
      </c>
      <c r="L115" s="1091" t="s">
        <v>1055</v>
      </c>
      <c r="M115" s="1095" t="s">
        <v>1055</v>
      </c>
      <c r="N115" s="1080" t="s">
        <v>1055</v>
      </c>
      <c r="O115" s="1091" t="s">
        <v>1055</v>
      </c>
      <c r="P115" s="1091" t="s">
        <v>1055</v>
      </c>
      <c r="Q115" s="1094" t="s">
        <v>1055</v>
      </c>
      <c r="R115" s="1080" t="s">
        <v>1055</v>
      </c>
      <c r="S115" s="1091" t="s">
        <v>1055</v>
      </c>
      <c r="T115" s="1091" t="s">
        <v>1055</v>
      </c>
      <c r="U115" s="1095" t="s">
        <v>1055</v>
      </c>
      <c r="V115" s="1080" t="s">
        <v>1055</v>
      </c>
    </row>
    <row r="116" spans="1:22" ht="15" customHeight="1" thickBot="1" x14ac:dyDescent="0.25">
      <c r="A116" s="1897" t="s">
        <v>292</v>
      </c>
      <c r="B116" s="1097">
        <v>82</v>
      </c>
      <c r="C116" s="1098" t="s">
        <v>1055</v>
      </c>
      <c r="D116" s="1098" t="s">
        <v>1055</v>
      </c>
      <c r="E116" s="1099">
        <v>82</v>
      </c>
      <c r="F116" s="1097" t="s">
        <v>1055</v>
      </c>
      <c r="G116" s="1098" t="s">
        <v>1055</v>
      </c>
      <c r="H116" s="1098" t="s">
        <v>1055</v>
      </c>
      <c r="I116" s="1099" t="s">
        <v>1055</v>
      </c>
      <c r="J116" s="1097" t="s">
        <v>1055</v>
      </c>
      <c r="K116" s="1098" t="s">
        <v>1055</v>
      </c>
      <c r="L116" s="1098" t="s">
        <v>1055</v>
      </c>
      <c r="M116" s="1099" t="s">
        <v>1055</v>
      </c>
      <c r="N116" s="1097" t="s">
        <v>1055</v>
      </c>
      <c r="O116" s="1098" t="s">
        <v>1055</v>
      </c>
      <c r="P116" s="1098" t="s">
        <v>1055</v>
      </c>
      <c r="Q116" s="1100" t="s">
        <v>1055</v>
      </c>
      <c r="R116" s="1097" t="s">
        <v>1055</v>
      </c>
      <c r="S116" s="1098" t="s">
        <v>1055</v>
      </c>
      <c r="T116" s="1098" t="s">
        <v>1055</v>
      </c>
      <c r="U116" s="1099" t="s">
        <v>1055</v>
      </c>
      <c r="V116" s="1097" t="s">
        <v>1055</v>
      </c>
    </row>
    <row r="117" spans="1:22" ht="15" customHeight="1" thickBot="1" x14ac:dyDescent="0.25">
      <c r="A117" s="1154" t="s">
        <v>145</v>
      </c>
      <c r="B117" s="1148">
        <v>82</v>
      </c>
      <c r="C117" s="1148" t="s">
        <v>1055</v>
      </c>
      <c r="D117" s="1148" t="s">
        <v>1055</v>
      </c>
      <c r="E117" s="1148">
        <v>82</v>
      </c>
      <c r="F117" s="1148" t="s">
        <v>1055</v>
      </c>
      <c r="G117" s="1148" t="s">
        <v>1055</v>
      </c>
      <c r="H117" s="1148" t="s">
        <v>1055</v>
      </c>
      <c r="I117" s="1148" t="s">
        <v>1055</v>
      </c>
      <c r="J117" s="1148" t="s">
        <v>1055</v>
      </c>
      <c r="K117" s="1148" t="s">
        <v>1055</v>
      </c>
      <c r="L117" s="1148" t="s">
        <v>1055</v>
      </c>
      <c r="M117" s="1148" t="s">
        <v>1055</v>
      </c>
      <c r="N117" s="1148" t="s">
        <v>1055</v>
      </c>
      <c r="O117" s="1148" t="s">
        <v>1055</v>
      </c>
      <c r="P117" s="1148" t="s">
        <v>1055</v>
      </c>
      <c r="Q117" s="1130" t="s">
        <v>1055</v>
      </c>
      <c r="R117" s="1148" t="s">
        <v>1055</v>
      </c>
      <c r="S117" s="1148" t="s">
        <v>1055</v>
      </c>
      <c r="T117" s="1148" t="s">
        <v>1055</v>
      </c>
      <c r="U117" s="1148" t="s">
        <v>1055</v>
      </c>
      <c r="V117" s="1148" t="s">
        <v>1055</v>
      </c>
    </row>
    <row r="118" spans="1:22" ht="15" customHeight="1" thickBot="1" x14ac:dyDescent="0.25">
      <c r="A118" s="1155" t="s">
        <v>293</v>
      </c>
      <c r="B118" s="1156" t="s">
        <v>1055</v>
      </c>
      <c r="C118" s="1157" t="s">
        <v>1055</v>
      </c>
      <c r="D118" s="1157" t="s">
        <v>1055</v>
      </c>
      <c r="E118" s="1157" t="s">
        <v>1055</v>
      </c>
      <c r="F118" s="1157" t="s">
        <v>1055</v>
      </c>
      <c r="G118" s="1157" t="s">
        <v>1055</v>
      </c>
      <c r="H118" s="1157" t="s">
        <v>1055</v>
      </c>
      <c r="I118" s="1157" t="s">
        <v>1055</v>
      </c>
      <c r="J118" s="1157" t="s">
        <v>1055</v>
      </c>
      <c r="K118" s="1157" t="s">
        <v>1055</v>
      </c>
      <c r="L118" s="1157" t="s">
        <v>1055</v>
      </c>
      <c r="M118" s="1157" t="s">
        <v>1055</v>
      </c>
      <c r="N118" s="1157" t="s">
        <v>1055</v>
      </c>
      <c r="O118" s="1157" t="s">
        <v>1055</v>
      </c>
      <c r="P118" s="1157" t="s">
        <v>1055</v>
      </c>
      <c r="Q118" s="1157" t="s">
        <v>1055</v>
      </c>
      <c r="R118" s="1157" t="s">
        <v>1055</v>
      </c>
      <c r="S118" s="1157" t="s">
        <v>1055</v>
      </c>
      <c r="T118" s="1157" t="s">
        <v>1055</v>
      </c>
      <c r="U118" s="1158" t="s">
        <v>1055</v>
      </c>
      <c r="V118" s="1157" t="s">
        <v>1055</v>
      </c>
    </row>
    <row r="119" spans="1:22" ht="15" customHeight="1" x14ac:dyDescent="0.2">
      <c r="A119" s="1146" t="s">
        <v>238</v>
      </c>
      <c r="B119" s="1082">
        <v>57</v>
      </c>
      <c r="C119" s="1083">
        <v>32</v>
      </c>
      <c r="D119" s="1083">
        <v>12</v>
      </c>
      <c r="E119" s="1084">
        <v>101</v>
      </c>
      <c r="F119" s="1082">
        <v>12</v>
      </c>
      <c r="G119" s="1083">
        <v>4</v>
      </c>
      <c r="H119" s="1083">
        <v>2</v>
      </c>
      <c r="I119" s="1084">
        <v>18</v>
      </c>
      <c r="J119" s="1082" t="s">
        <v>1055</v>
      </c>
      <c r="K119" s="1083" t="s">
        <v>1055</v>
      </c>
      <c r="L119" s="1083" t="s">
        <v>1055</v>
      </c>
      <c r="M119" s="1084" t="s">
        <v>1055</v>
      </c>
      <c r="N119" s="1082" t="s">
        <v>1055</v>
      </c>
      <c r="O119" s="1083" t="s">
        <v>1055</v>
      </c>
      <c r="P119" s="1083" t="s">
        <v>1055</v>
      </c>
      <c r="Q119" s="1085" t="s">
        <v>1055</v>
      </c>
      <c r="R119" s="1082">
        <v>2</v>
      </c>
      <c r="S119" s="1083" t="s">
        <v>1055</v>
      </c>
      <c r="T119" s="1083" t="s">
        <v>1055</v>
      </c>
      <c r="U119" s="1084">
        <v>2</v>
      </c>
      <c r="V119" s="1082">
        <v>10</v>
      </c>
    </row>
    <row r="120" spans="1:22" ht="15" customHeight="1" x14ac:dyDescent="0.2">
      <c r="A120" s="1886" t="s">
        <v>294</v>
      </c>
      <c r="B120" s="1080" t="s">
        <v>1055</v>
      </c>
      <c r="C120" s="1091" t="s">
        <v>1055</v>
      </c>
      <c r="D120" s="1091" t="s">
        <v>1055</v>
      </c>
      <c r="E120" s="1095" t="s">
        <v>1055</v>
      </c>
      <c r="F120" s="1080" t="s">
        <v>1055</v>
      </c>
      <c r="G120" s="1091" t="s">
        <v>1055</v>
      </c>
      <c r="H120" s="1091" t="s">
        <v>1055</v>
      </c>
      <c r="I120" s="1095" t="s">
        <v>1055</v>
      </c>
      <c r="J120" s="1080" t="s">
        <v>1055</v>
      </c>
      <c r="K120" s="1091" t="s">
        <v>1055</v>
      </c>
      <c r="L120" s="1091" t="s">
        <v>1055</v>
      </c>
      <c r="M120" s="1095" t="s">
        <v>1055</v>
      </c>
      <c r="N120" s="1080">
        <v>9</v>
      </c>
      <c r="O120" s="1091">
        <v>4</v>
      </c>
      <c r="P120" s="1091" t="s">
        <v>1055</v>
      </c>
      <c r="Q120" s="1094">
        <v>13</v>
      </c>
      <c r="R120" s="1080" t="s">
        <v>1055</v>
      </c>
      <c r="S120" s="1091" t="s">
        <v>1055</v>
      </c>
      <c r="T120" s="1091" t="s">
        <v>1055</v>
      </c>
      <c r="U120" s="1095" t="s">
        <v>1055</v>
      </c>
      <c r="V120" s="1080" t="s">
        <v>1055</v>
      </c>
    </row>
    <row r="121" spans="1:22" ht="15" customHeight="1" x14ac:dyDescent="0.2">
      <c r="A121" s="1886" t="s">
        <v>0</v>
      </c>
      <c r="B121" s="1080" t="s">
        <v>1055</v>
      </c>
      <c r="C121" s="1091" t="s">
        <v>1055</v>
      </c>
      <c r="D121" s="1091" t="s">
        <v>1055</v>
      </c>
      <c r="E121" s="1095" t="s">
        <v>1055</v>
      </c>
      <c r="F121" s="1080" t="s">
        <v>1055</v>
      </c>
      <c r="G121" s="1091" t="s">
        <v>1055</v>
      </c>
      <c r="H121" s="1091" t="s">
        <v>1055</v>
      </c>
      <c r="I121" s="1095" t="s">
        <v>1055</v>
      </c>
      <c r="J121" s="1080" t="s">
        <v>1055</v>
      </c>
      <c r="K121" s="1091" t="s">
        <v>1055</v>
      </c>
      <c r="L121" s="1091" t="s">
        <v>1055</v>
      </c>
      <c r="M121" s="1095" t="s">
        <v>1055</v>
      </c>
      <c r="N121" s="1080" t="s">
        <v>1055</v>
      </c>
      <c r="O121" s="1091" t="s">
        <v>1055</v>
      </c>
      <c r="P121" s="1091" t="s">
        <v>1055</v>
      </c>
      <c r="Q121" s="1094" t="s">
        <v>1055</v>
      </c>
      <c r="R121" s="1080" t="s">
        <v>1055</v>
      </c>
      <c r="S121" s="1091" t="s">
        <v>1055</v>
      </c>
      <c r="T121" s="1091" t="s">
        <v>1055</v>
      </c>
      <c r="U121" s="1095" t="s">
        <v>1055</v>
      </c>
      <c r="V121" s="1080" t="s">
        <v>1055</v>
      </c>
    </row>
    <row r="122" spans="1:22" ht="15" customHeight="1" x14ac:dyDescent="0.2">
      <c r="A122" s="1142" t="s">
        <v>239</v>
      </c>
      <c r="B122" s="1080">
        <v>43</v>
      </c>
      <c r="C122" s="1091">
        <v>39</v>
      </c>
      <c r="D122" s="1091">
        <v>22</v>
      </c>
      <c r="E122" s="1095">
        <v>104</v>
      </c>
      <c r="F122" s="1080">
        <v>42</v>
      </c>
      <c r="G122" s="1091">
        <v>2</v>
      </c>
      <c r="H122" s="1091">
        <v>5</v>
      </c>
      <c r="I122" s="1095">
        <v>49</v>
      </c>
      <c r="J122" s="1080" t="s">
        <v>1055</v>
      </c>
      <c r="K122" s="1091" t="s">
        <v>1055</v>
      </c>
      <c r="L122" s="1091" t="s">
        <v>1055</v>
      </c>
      <c r="M122" s="1095" t="s">
        <v>1055</v>
      </c>
      <c r="N122" s="1080" t="s">
        <v>1055</v>
      </c>
      <c r="O122" s="1091" t="s">
        <v>1055</v>
      </c>
      <c r="P122" s="1091" t="s">
        <v>1055</v>
      </c>
      <c r="Q122" s="1094" t="s">
        <v>1055</v>
      </c>
      <c r="R122" s="1080" t="s">
        <v>1055</v>
      </c>
      <c r="S122" s="1091" t="s">
        <v>1055</v>
      </c>
      <c r="T122" s="1091" t="s">
        <v>1055</v>
      </c>
      <c r="U122" s="1095" t="s">
        <v>1055</v>
      </c>
      <c r="V122" s="1080">
        <v>1</v>
      </c>
    </row>
    <row r="123" spans="1:22" ht="15" customHeight="1" x14ac:dyDescent="0.2">
      <c r="A123" s="1074" t="s">
        <v>1120</v>
      </c>
      <c r="B123" s="1080" t="s">
        <v>1055</v>
      </c>
      <c r="C123" s="1091" t="s">
        <v>1055</v>
      </c>
      <c r="D123" s="1091" t="s">
        <v>1055</v>
      </c>
      <c r="E123" s="1095" t="s">
        <v>1055</v>
      </c>
      <c r="F123" s="1080" t="s">
        <v>1055</v>
      </c>
      <c r="G123" s="1091" t="s">
        <v>1055</v>
      </c>
      <c r="H123" s="1091" t="s">
        <v>1055</v>
      </c>
      <c r="I123" s="1095" t="s">
        <v>1055</v>
      </c>
      <c r="J123" s="1080" t="s">
        <v>1055</v>
      </c>
      <c r="K123" s="1091" t="s">
        <v>1055</v>
      </c>
      <c r="L123" s="1091" t="s">
        <v>1055</v>
      </c>
      <c r="M123" s="1095" t="s">
        <v>1055</v>
      </c>
      <c r="N123" s="1080" t="s">
        <v>1055</v>
      </c>
      <c r="O123" s="1091" t="s">
        <v>1055</v>
      </c>
      <c r="P123" s="1091" t="s">
        <v>1055</v>
      </c>
      <c r="Q123" s="1094" t="s">
        <v>1055</v>
      </c>
      <c r="R123" s="1080" t="s">
        <v>1055</v>
      </c>
      <c r="S123" s="1091" t="s">
        <v>1055</v>
      </c>
      <c r="T123" s="1091" t="s">
        <v>1055</v>
      </c>
      <c r="U123" s="1095" t="s">
        <v>1055</v>
      </c>
      <c r="V123" s="1080" t="s">
        <v>1055</v>
      </c>
    </row>
    <row r="124" spans="1:22" ht="15" customHeight="1" x14ac:dyDescent="0.2">
      <c r="A124" s="1074" t="s">
        <v>458</v>
      </c>
      <c r="B124" s="1080" t="s">
        <v>1055</v>
      </c>
      <c r="C124" s="1091" t="s">
        <v>1055</v>
      </c>
      <c r="D124" s="1091" t="s">
        <v>1055</v>
      </c>
      <c r="E124" s="1095" t="s">
        <v>1055</v>
      </c>
      <c r="F124" s="1080" t="s">
        <v>1055</v>
      </c>
      <c r="G124" s="1091" t="s">
        <v>1055</v>
      </c>
      <c r="H124" s="1091" t="s">
        <v>1055</v>
      </c>
      <c r="I124" s="1095" t="s">
        <v>1055</v>
      </c>
      <c r="J124" s="1080" t="s">
        <v>1055</v>
      </c>
      <c r="K124" s="1091" t="s">
        <v>1055</v>
      </c>
      <c r="L124" s="1091" t="s">
        <v>1055</v>
      </c>
      <c r="M124" s="1095" t="s">
        <v>1055</v>
      </c>
      <c r="N124" s="1080" t="s">
        <v>1055</v>
      </c>
      <c r="O124" s="1091" t="s">
        <v>1055</v>
      </c>
      <c r="P124" s="1091" t="s">
        <v>1055</v>
      </c>
      <c r="Q124" s="1094" t="s">
        <v>1055</v>
      </c>
      <c r="R124" s="1080" t="s">
        <v>1055</v>
      </c>
      <c r="S124" s="1091" t="s">
        <v>1055</v>
      </c>
      <c r="T124" s="1091" t="s">
        <v>1055</v>
      </c>
      <c r="U124" s="1095" t="s">
        <v>1055</v>
      </c>
      <c r="V124" s="1080" t="s">
        <v>1055</v>
      </c>
    </row>
    <row r="125" spans="1:22" ht="15" customHeight="1" thickBot="1" x14ac:dyDescent="0.25">
      <c r="A125" s="1147" t="s">
        <v>300</v>
      </c>
      <c r="B125" s="1097">
        <v>5</v>
      </c>
      <c r="C125" s="1098">
        <v>2</v>
      </c>
      <c r="D125" s="1098">
        <v>12</v>
      </c>
      <c r="E125" s="1099">
        <v>19</v>
      </c>
      <c r="F125" s="1097" t="s">
        <v>1055</v>
      </c>
      <c r="G125" s="1098" t="s">
        <v>1055</v>
      </c>
      <c r="H125" s="1098" t="s">
        <v>1055</v>
      </c>
      <c r="I125" s="1099" t="s">
        <v>1055</v>
      </c>
      <c r="J125" s="1097" t="s">
        <v>1055</v>
      </c>
      <c r="K125" s="1098" t="s">
        <v>1055</v>
      </c>
      <c r="L125" s="1098" t="s">
        <v>1055</v>
      </c>
      <c r="M125" s="1099" t="s">
        <v>1055</v>
      </c>
      <c r="N125" s="1097" t="s">
        <v>1055</v>
      </c>
      <c r="O125" s="1098" t="s">
        <v>1055</v>
      </c>
      <c r="P125" s="1098" t="s">
        <v>1055</v>
      </c>
      <c r="Q125" s="1100" t="s">
        <v>1055</v>
      </c>
      <c r="R125" s="1097" t="s">
        <v>1055</v>
      </c>
      <c r="S125" s="1098" t="s">
        <v>1055</v>
      </c>
      <c r="T125" s="1098" t="s">
        <v>1055</v>
      </c>
      <c r="U125" s="1099" t="s">
        <v>1055</v>
      </c>
      <c r="V125" s="1097">
        <v>1</v>
      </c>
    </row>
    <row r="126" spans="1:22" ht="15" customHeight="1" x14ac:dyDescent="0.2">
      <c r="A126" s="629" t="s">
        <v>507</v>
      </c>
      <c r="B126" s="1080" t="s">
        <v>1055</v>
      </c>
      <c r="C126" s="1091" t="s">
        <v>1055</v>
      </c>
      <c r="D126" s="1091" t="s">
        <v>1055</v>
      </c>
      <c r="E126" s="1095" t="s">
        <v>1055</v>
      </c>
      <c r="F126" s="1080" t="s">
        <v>1055</v>
      </c>
      <c r="G126" s="1091" t="s">
        <v>1055</v>
      </c>
      <c r="H126" s="1091" t="s">
        <v>1055</v>
      </c>
      <c r="I126" s="1095" t="s">
        <v>1055</v>
      </c>
      <c r="J126" s="1080" t="s">
        <v>1055</v>
      </c>
      <c r="K126" s="1091" t="s">
        <v>1055</v>
      </c>
      <c r="L126" s="1091" t="s">
        <v>1055</v>
      </c>
      <c r="M126" s="1095" t="s">
        <v>1055</v>
      </c>
      <c r="N126" s="1080" t="s">
        <v>1055</v>
      </c>
      <c r="O126" s="1091" t="s">
        <v>1055</v>
      </c>
      <c r="P126" s="1091" t="s">
        <v>1055</v>
      </c>
      <c r="Q126" s="1094" t="s">
        <v>1055</v>
      </c>
      <c r="R126" s="1080" t="s">
        <v>1055</v>
      </c>
      <c r="S126" s="1091" t="s">
        <v>1055</v>
      </c>
      <c r="T126" s="1091" t="s">
        <v>1055</v>
      </c>
      <c r="U126" s="1095" t="s">
        <v>1055</v>
      </c>
      <c r="V126" s="1080" t="s">
        <v>1055</v>
      </c>
    </row>
    <row r="127" spans="1:22" ht="15" customHeight="1" x14ac:dyDescent="0.2">
      <c r="A127" s="1142" t="s">
        <v>590</v>
      </c>
      <c r="B127" s="1080">
        <v>32</v>
      </c>
      <c r="C127" s="1091">
        <v>2</v>
      </c>
      <c r="D127" s="1091">
        <v>4</v>
      </c>
      <c r="E127" s="1095">
        <v>38</v>
      </c>
      <c r="F127" s="1080" t="s">
        <v>1055</v>
      </c>
      <c r="G127" s="1091" t="s">
        <v>1055</v>
      </c>
      <c r="H127" s="1091" t="s">
        <v>1055</v>
      </c>
      <c r="I127" s="1095" t="s">
        <v>1055</v>
      </c>
      <c r="J127" s="1080" t="s">
        <v>1055</v>
      </c>
      <c r="K127" s="1091" t="s">
        <v>1055</v>
      </c>
      <c r="L127" s="1091" t="s">
        <v>1055</v>
      </c>
      <c r="M127" s="1095" t="s">
        <v>1055</v>
      </c>
      <c r="N127" s="1080" t="s">
        <v>1055</v>
      </c>
      <c r="O127" s="1091" t="s">
        <v>1055</v>
      </c>
      <c r="P127" s="1091" t="s">
        <v>1055</v>
      </c>
      <c r="Q127" s="1094" t="s">
        <v>1055</v>
      </c>
      <c r="R127" s="1080">
        <v>6</v>
      </c>
      <c r="S127" s="1091" t="s">
        <v>1055</v>
      </c>
      <c r="T127" s="1091" t="s">
        <v>1055</v>
      </c>
      <c r="U127" s="1095">
        <v>6</v>
      </c>
      <c r="V127" s="1080">
        <v>3</v>
      </c>
    </row>
    <row r="128" spans="1:22" ht="15" customHeight="1" x14ac:dyDescent="0.2">
      <c r="A128" s="1886" t="s">
        <v>295</v>
      </c>
      <c r="B128" s="1080" t="s">
        <v>1055</v>
      </c>
      <c r="C128" s="1091" t="s">
        <v>1055</v>
      </c>
      <c r="D128" s="1091" t="s">
        <v>1055</v>
      </c>
      <c r="E128" s="1095" t="s">
        <v>1055</v>
      </c>
      <c r="F128" s="1080" t="s">
        <v>1055</v>
      </c>
      <c r="G128" s="1091" t="s">
        <v>1055</v>
      </c>
      <c r="H128" s="1091" t="s">
        <v>1055</v>
      </c>
      <c r="I128" s="1095" t="s">
        <v>1055</v>
      </c>
      <c r="J128" s="1080" t="s">
        <v>1055</v>
      </c>
      <c r="K128" s="1091" t="s">
        <v>1055</v>
      </c>
      <c r="L128" s="1091" t="s">
        <v>1055</v>
      </c>
      <c r="M128" s="1095" t="s">
        <v>1055</v>
      </c>
      <c r="N128" s="1080" t="s">
        <v>1055</v>
      </c>
      <c r="O128" s="1091" t="s">
        <v>1055</v>
      </c>
      <c r="P128" s="1091" t="s">
        <v>1055</v>
      </c>
      <c r="Q128" s="1094" t="s">
        <v>1055</v>
      </c>
      <c r="R128" s="1080" t="s">
        <v>1055</v>
      </c>
      <c r="S128" s="1091" t="s">
        <v>1055</v>
      </c>
      <c r="T128" s="1091" t="s">
        <v>1055</v>
      </c>
      <c r="U128" s="1095" t="s">
        <v>1055</v>
      </c>
      <c r="V128" s="1080" t="s">
        <v>1055</v>
      </c>
    </row>
    <row r="129" spans="1:22" ht="15" customHeight="1" thickBot="1" x14ac:dyDescent="0.25">
      <c r="A129" s="1154" t="s">
        <v>145</v>
      </c>
      <c r="B129" s="1159">
        <v>137</v>
      </c>
      <c r="C129" s="1159">
        <v>75</v>
      </c>
      <c r="D129" s="1159">
        <v>50</v>
      </c>
      <c r="E129" s="1159">
        <v>262</v>
      </c>
      <c r="F129" s="1159">
        <v>54</v>
      </c>
      <c r="G129" s="1159">
        <v>6</v>
      </c>
      <c r="H129" s="1159">
        <v>7</v>
      </c>
      <c r="I129" s="1159">
        <v>67</v>
      </c>
      <c r="J129" s="1159" t="s">
        <v>1055</v>
      </c>
      <c r="K129" s="1159" t="s">
        <v>1055</v>
      </c>
      <c r="L129" s="1159" t="s">
        <v>1055</v>
      </c>
      <c r="M129" s="1159" t="s">
        <v>1055</v>
      </c>
      <c r="N129" s="1159">
        <v>9</v>
      </c>
      <c r="O129" s="1159">
        <v>4</v>
      </c>
      <c r="P129" s="1159" t="s">
        <v>1055</v>
      </c>
      <c r="Q129" s="1159">
        <v>13</v>
      </c>
      <c r="R129" s="1159">
        <v>8</v>
      </c>
      <c r="S129" s="1159" t="s">
        <v>1055</v>
      </c>
      <c r="T129" s="1159" t="s">
        <v>1055</v>
      </c>
      <c r="U129" s="1159">
        <v>8</v>
      </c>
      <c r="V129" s="1159">
        <v>15</v>
      </c>
    </row>
    <row r="130" spans="1:22" ht="15" customHeight="1" thickBot="1" x14ac:dyDescent="0.25">
      <c r="A130" s="1160" t="s">
        <v>345</v>
      </c>
      <c r="B130" s="1156" t="s">
        <v>1055</v>
      </c>
      <c r="C130" s="1157" t="s">
        <v>1055</v>
      </c>
      <c r="D130" s="1157" t="s">
        <v>1055</v>
      </c>
      <c r="E130" s="1157" t="s">
        <v>1055</v>
      </c>
      <c r="F130" s="1157" t="s">
        <v>1055</v>
      </c>
      <c r="G130" s="1157" t="s">
        <v>1055</v>
      </c>
      <c r="H130" s="1157" t="s">
        <v>1055</v>
      </c>
      <c r="I130" s="1157" t="s">
        <v>1055</v>
      </c>
      <c r="J130" s="1157" t="s">
        <v>1055</v>
      </c>
      <c r="K130" s="1157" t="s">
        <v>1055</v>
      </c>
      <c r="L130" s="1157" t="s">
        <v>1055</v>
      </c>
      <c r="M130" s="1157" t="s">
        <v>1055</v>
      </c>
      <c r="N130" s="1157" t="s">
        <v>1055</v>
      </c>
      <c r="O130" s="1157" t="s">
        <v>1055</v>
      </c>
      <c r="P130" s="1157" t="s">
        <v>1055</v>
      </c>
      <c r="Q130" s="1157" t="s">
        <v>1055</v>
      </c>
      <c r="R130" s="1157" t="s">
        <v>1055</v>
      </c>
      <c r="S130" s="1157" t="s">
        <v>1055</v>
      </c>
      <c r="T130" s="1157" t="s">
        <v>1055</v>
      </c>
      <c r="U130" s="1158" t="s">
        <v>1055</v>
      </c>
      <c r="V130" s="1157">
        <v>1</v>
      </c>
    </row>
    <row r="131" spans="1:22" ht="15" customHeight="1" x14ac:dyDescent="0.2">
      <c r="A131" s="1161" t="s">
        <v>342</v>
      </c>
      <c r="B131" s="1082" t="s">
        <v>1055</v>
      </c>
      <c r="C131" s="1083" t="s">
        <v>1055</v>
      </c>
      <c r="D131" s="1083" t="s">
        <v>1055</v>
      </c>
      <c r="E131" s="1084" t="s">
        <v>1055</v>
      </c>
      <c r="F131" s="1082" t="s">
        <v>1055</v>
      </c>
      <c r="G131" s="1083" t="s">
        <v>1055</v>
      </c>
      <c r="H131" s="1083" t="s">
        <v>1055</v>
      </c>
      <c r="I131" s="1084" t="s">
        <v>1055</v>
      </c>
      <c r="J131" s="1082" t="s">
        <v>1055</v>
      </c>
      <c r="K131" s="1083" t="s">
        <v>1055</v>
      </c>
      <c r="L131" s="1083" t="s">
        <v>1055</v>
      </c>
      <c r="M131" s="1084" t="s">
        <v>1055</v>
      </c>
      <c r="N131" s="1082" t="s">
        <v>1055</v>
      </c>
      <c r="O131" s="1083" t="s">
        <v>1055</v>
      </c>
      <c r="P131" s="1083" t="s">
        <v>1055</v>
      </c>
      <c r="Q131" s="1085" t="s">
        <v>1055</v>
      </c>
      <c r="R131" s="1082" t="s">
        <v>1055</v>
      </c>
      <c r="S131" s="1083" t="s">
        <v>1055</v>
      </c>
      <c r="T131" s="1083" t="s">
        <v>1055</v>
      </c>
      <c r="U131" s="1084" t="s">
        <v>1055</v>
      </c>
      <c r="V131" s="1082" t="s">
        <v>1055</v>
      </c>
    </row>
    <row r="132" spans="1:22" s="1076" customFormat="1" ht="15" customHeight="1" x14ac:dyDescent="0.2">
      <c r="A132" s="1162" t="s">
        <v>343</v>
      </c>
      <c r="B132" s="1080">
        <v>22</v>
      </c>
      <c r="C132" s="1091">
        <v>12</v>
      </c>
      <c r="D132" s="1091">
        <v>4</v>
      </c>
      <c r="E132" s="1095">
        <v>38</v>
      </c>
      <c r="F132" s="1080">
        <v>23</v>
      </c>
      <c r="G132" s="1091">
        <v>13</v>
      </c>
      <c r="H132" s="1091">
        <v>36</v>
      </c>
      <c r="I132" s="1095">
        <v>72</v>
      </c>
      <c r="J132" s="1080">
        <v>9</v>
      </c>
      <c r="K132" s="1091" t="s">
        <v>1055</v>
      </c>
      <c r="L132" s="1091" t="s">
        <v>1055</v>
      </c>
      <c r="M132" s="1095">
        <v>9</v>
      </c>
      <c r="N132" s="1080" t="s">
        <v>1055</v>
      </c>
      <c r="O132" s="1091" t="s">
        <v>1055</v>
      </c>
      <c r="P132" s="1091" t="s">
        <v>1055</v>
      </c>
      <c r="Q132" s="1094" t="s">
        <v>1055</v>
      </c>
      <c r="R132" s="1080">
        <v>3</v>
      </c>
      <c r="S132" s="1091" t="s">
        <v>1055</v>
      </c>
      <c r="T132" s="1091" t="s">
        <v>1055</v>
      </c>
      <c r="U132" s="1095">
        <v>3</v>
      </c>
      <c r="V132" s="1080" t="s">
        <v>1055</v>
      </c>
    </row>
    <row r="133" spans="1:22" ht="15" customHeight="1" x14ac:dyDescent="0.2">
      <c r="A133" s="1162" t="s">
        <v>1131</v>
      </c>
      <c r="B133" s="1080">
        <v>8</v>
      </c>
      <c r="C133" s="1091">
        <v>72</v>
      </c>
      <c r="D133" s="1091">
        <v>8</v>
      </c>
      <c r="E133" s="1095">
        <v>88</v>
      </c>
      <c r="F133" s="1080" t="s">
        <v>1055</v>
      </c>
      <c r="G133" s="1091" t="s">
        <v>1055</v>
      </c>
      <c r="H133" s="1091" t="s">
        <v>1055</v>
      </c>
      <c r="I133" s="1095" t="s">
        <v>1055</v>
      </c>
      <c r="J133" s="1080" t="s">
        <v>1055</v>
      </c>
      <c r="K133" s="1091" t="s">
        <v>1055</v>
      </c>
      <c r="L133" s="1091" t="s">
        <v>1055</v>
      </c>
      <c r="M133" s="1095" t="s">
        <v>1055</v>
      </c>
      <c r="N133" s="1080" t="s">
        <v>1055</v>
      </c>
      <c r="O133" s="1091" t="s">
        <v>1055</v>
      </c>
      <c r="P133" s="1091" t="s">
        <v>1055</v>
      </c>
      <c r="Q133" s="1094" t="s">
        <v>1055</v>
      </c>
      <c r="R133" s="1080" t="s">
        <v>1055</v>
      </c>
      <c r="S133" s="1091" t="s">
        <v>1055</v>
      </c>
      <c r="T133" s="1091" t="s">
        <v>1055</v>
      </c>
      <c r="U133" s="1095" t="s">
        <v>1055</v>
      </c>
      <c r="V133" s="1080" t="s">
        <v>1055</v>
      </c>
    </row>
    <row r="134" spans="1:22" ht="15" customHeight="1" thickBot="1" x14ac:dyDescent="0.25">
      <c r="A134" s="1163" t="s">
        <v>341</v>
      </c>
      <c r="B134" s="1132">
        <v>26</v>
      </c>
      <c r="C134" s="1133">
        <v>2</v>
      </c>
      <c r="D134" s="1133">
        <v>52</v>
      </c>
      <c r="E134" s="1134">
        <v>80</v>
      </c>
      <c r="F134" s="1132">
        <v>26</v>
      </c>
      <c r="G134" s="1133">
        <v>5</v>
      </c>
      <c r="H134" s="1133">
        <v>16</v>
      </c>
      <c r="I134" s="1134">
        <v>47</v>
      </c>
      <c r="J134" s="1132" t="s">
        <v>1055</v>
      </c>
      <c r="K134" s="1133" t="s">
        <v>1055</v>
      </c>
      <c r="L134" s="1133">
        <v>19</v>
      </c>
      <c r="M134" s="1134">
        <v>19</v>
      </c>
      <c r="N134" s="1132" t="s">
        <v>1055</v>
      </c>
      <c r="O134" s="1133" t="s">
        <v>1055</v>
      </c>
      <c r="P134" s="1133" t="s">
        <v>1055</v>
      </c>
      <c r="Q134" s="1135" t="s">
        <v>1055</v>
      </c>
      <c r="R134" s="1132">
        <v>12</v>
      </c>
      <c r="S134" s="1133" t="s">
        <v>1055</v>
      </c>
      <c r="T134" s="1133" t="s">
        <v>1055</v>
      </c>
      <c r="U134" s="1134">
        <v>12</v>
      </c>
      <c r="V134" s="1132" t="s">
        <v>1055</v>
      </c>
    </row>
    <row r="135" spans="1:22" ht="15" customHeight="1" thickBot="1" x14ac:dyDescent="0.25">
      <c r="A135" s="1101" t="s">
        <v>145</v>
      </c>
      <c r="B135" s="1101">
        <v>56</v>
      </c>
      <c r="C135" s="1101">
        <v>86</v>
      </c>
      <c r="D135" s="1101">
        <v>64</v>
      </c>
      <c r="E135" s="1101">
        <v>206</v>
      </c>
      <c r="F135" s="1101">
        <v>49</v>
      </c>
      <c r="G135" s="1101">
        <v>18</v>
      </c>
      <c r="H135" s="1101">
        <v>52</v>
      </c>
      <c r="I135" s="1101">
        <v>119</v>
      </c>
      <c r="J135" s="1101">
        <v>9</v>
      </c>
      <c r="K135" s="1101" t="s">
        <v>1055</v>
      </c>
      <c r="L135" s="1101">
        <v>19</v>
      </c>
      <c r="M135" s="1101">
        <v>28</v>
      </c>
      <c r="N135" s="1101" t="s">
        <v>1055</v>
      </c>
      <c r="O135" s="1101" t="s">
        <v>1055</v>
      </c>
      <c r="P135" s="1101" t="s">
        <v>1055</v>
      </c>
      <c r="Q135" s="1101" t="s">
        <v>1055</v>
      </c>
      <c r="R135" s="1101">
        <v>15</v>
      </c>
      <c r="S135" s="1101" t="s">
        <v>1055</v>
      </c>
      <c r="T135" s="1101" t="s">
        <v>1055</v>
      </c>
      <c r="U135" s="1101">
        <v>15</v>
      </c>
      <c r="V135" s="1101">
        <v>1</v>
      </c>
    </row>
    <row r="136" spans="1:22" ht="15" customHeight="1" thickBot="1" x14ac:dyDescent="0.25">
      <c r="A136" s="1164" t="s">
        <v>355</v>
      </c>
      <c r="B136" s="1165">
        <v>1595</v>
      </c>
      <c r="C136" s="1165">
        <v>934</v>
      </c>
      <c r="D136" s="1165">
        <v>1441</v>
      </c>
      <c r="E136" s="1165">
        <v>3970</v>
      </c>
      <c r="F136" s="1165">
        <v>1013</v>
      </c>
      <c r="G136" s="1165">
        <v>442</v>
      </c>
      <c r="H136" s="1165">
        <v>625</v>
      </c>
      <c r="I136" s="1165">
        <v>2080</v>
      </c>
      <c r="J136" s="1165">
        <v>423</v>
      </c>
      <c r="K136" s="1165">
        <v>13</v>
      </c>
      <c r="L136" s="1165">
        <v>182</v>
      </c>
      <c r="M136" s="1165">
        <v>618</v>
      </c>
      <c r="N136" s="1165">
        <v>179</v>
      </c>
      <c r="O136" s="1165">
        <v>28</v>
      </c>
      <c r="P136" s="1165" t="s">
        <v>1055</v>
      </c>
      <c r="Q136" s="1166">
        <v>207</v>
      </c>
      <c r="R136" s="1165">
        <v>555</v>
      </c>
      <c r="S136" s="1165">
        <v>153</v>
      </c>
      <c r="T136" s="1165" t="s">
        <v>1055</v>
      </c>
      <c r="U136" s="1165">
        <v>708</v>
      </c>
      <c r="V136" s="1165">
        <v>813</v>
      </c>
    </row>
    <row r="137" spans="1:22" ht="15" customHeight="1" x14ac:dyDescent="0.2">
      <c r="A137" s="629" t="s">
        <v>617</v>
      </c>
      <c r="B137" s="1075"/>
      <c r="C137" s="1075"/>
      <c r="D137" s="1075"/>
      <c r="E137" s="1075"/>
      <c r="F137" s="1075"/>
      <c r="G137" s="1075"/>
      <c r="H137" s="1075"/>
      <c r="I137" s="1075"/>
      <c r="J137" s="1075"/>
      <c r="K137" s="1075"/>
      <c r="L137" s="1075"/>
      <c r="M137" s="1075"/>
      <c r="N137" s="1075"/>
      <c r="O137" s="1075"/>
      <c r="P137" s="1075"/>
      <c r="Q137" s="1075"/>
      <c r="R137" s="1075"/>
      <c r="S137" s="1075"/>
      <c r="T137" s="1075"/>
      <c r="U137" s="1075"/>
      <c r="V137" s="1075"/>
    </row>
    <row r="138" spans="1:22" ht="15" customHeight="1" x14ac:dyDescent="0.2">
      <c r="A138" s="628" t="s">
        <v>1</v>
      </c>
      <c r="B138" s="1075"/>
      <c r="C138" s="1075"/>
      <c r="D138" s="1075"/>
      <c r="E138" s="1075"/>
      <c r="F138" s="1075"/>
      <c r="G138" s="1075"/>
      <c r="H138" s="1075"/>
      <c r="I138" s="1075"/>
      <c r="J138" s="1075"/>
      <c r="K138" s="1075"/>
      <c r="L138" s="1075"/>
      <c r="M138" s="1075"/>
      <c r="N138" s="1075"/>
      <c r="O138" s="1075"/>
      <c r="P138" s="1075"/>
      <c r="Q138" s="1075"/>
      <c r="R138" s="1075"/>
      <c r="S138" s="1075"/>
      <c r="T138" s="1075"/>
      <c r="U138" s="1075"/>
      <c r="V138" s="1075"/>
    </row>
    <row r="139" spans="1:22" x14ac:dyDescent="0.2">
      <c r="A139" s="629"/>
      <c r="B139" s="629"/>
      <c r="C139" s="629"/>
      <c r="D139" s="629"/>
      <c r="E139" s="629"/>
      <c r="F139" s="629"/>
      <c r="G139" s="629"/>
      <c r="H139" s="629"/>
      <c r="I139" s="629"/>
      <c r="J139" s="629"/>
      <c r="K139" s="629"/>
      <c r="L139" s="629"/>
      <c r="M139" s="629"/>
      <c r="N139" s="629"/>
      <c r="O139" s="629"/>
      <c r="P139" s="629"/>
      <c r="Q139" s="629"/>
      <c r="U139" s="629"/>
    </row>
    <row r="140" spans="1:22" x14ac:dyDescent="0.2">
      <c r="A140" s="629"/>
      <c r="B140" s="629"/>
      <c r="C140" s="629"/>
      <c r="D140" s="629"/>
      <c r="E140" s="629"/>
      <c r="F140" s="629"/>
      <c r="G140" s="629"/>
      <c r="H140" s="629"/>
      <c r="I140" s="629"/>
      <c r="J140" s="629"/>
      <c r="K140" s="629"/>
      <c r="L140" s="629"/>
      <c r="M140" s="629"/>
      <c r="N140" s="629"/>
      <c r="O140" s="629"/>
      <c r="P140" s="629"/>
      <c r="Q140" s="629"/>
      <c r="U140" s="629"/>
    </row>
    <row r="143" spans="1:22" ht="13.5" customHeight="1" x14ac:dyDescent="0.2"/>
    <row r="144" spans="1:22" ht="16.5" customHeight="1" x14ac:dyDescent="0.2"/>
    <row r="145" spans="1:21" x14ac:dyDescent="0.2">
      <c r="A145" s="629"/>
      <c r="B145" s="629"/>
      <c r="C145" s="629"/>
      <c r="D145" s="629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9"/>
      <c r="P145" s="629"/>
      <c r="Q145" s="629"/>
      <c r="U145" s="629"/>
    </row>
    <row r="146" spans="1:21" x14ac:dyDescent="0.2">
      <c r="A146" s="2141"/>
      <c r="B146" s="628"/>
      <c r="C146" s="629"/>
      <c r="D146" s="629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9"/>
      <c r="P146" s="629"/>
      <c r="Q146" s="629"/>
      <c r="U146" s="629"/>
    </row>
    <row r="147" spans="1:21" x14ac:dyDescent="0.2">
      <c r="A147" s="629"/>
      <c r="B147" s="629"/>
      <c r="C147" s="629"/>
      <c r="D147" s="629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9"/>
      <c r="P147" s="629"/>
      <c r="Q147" s="629"/>
      <c r="U147" s="629"/>
    </row>
    <row r="148" spans="1:21" x14ac:dyDescent="0.2">
      <c r="A148" s="629"/>
      <c r="B148" s="629"/>
      <c r="C148" s="629"/>
      <c r="D148" s="629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9"/>
      <c r="P148" s="629"/>
      <c r="Q148" s="629"/>
      <c r="U148" s="629"/>
    </row>
    <row r="149" spans="1:21" ht="12" customHeight="1" x14ac:dyDescent="0.2">
      <c r="A149" s="629"/>
      <c r="B149" s="629"/>
      <c r="C149" s="629"/>
      <c r="D149" s="629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9"/>
      <c r="P149" s="629"/>
      <c r="Q149" s="629"/>
      <c r="U149" s="629"/>
    </row>
    <row r="150" spans="1:21" ht="12" customHeight="1" x14ac:dyDescent="0.2">
      <c r="A150" s="629"/>
      <c r="B150" s="629"/>
      <c r="C150" s="629"/>
      <c r="D150" s="629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9"/>
      <c r="P150" s="629"/>
      <c r="Q150" s="629"/>
      <c r="U150" s="629"/>
    </row>
    <row r="151" spans="1:21" x14ac:dyDescent="0.2">
      <c r="A151" s="629"/>
      <c r="B151" s="629"/>
      <c r="C151" s="629"/>
      <c r="D151" s="629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9"/>
      <c r="P151" s="629"/>
      <c r="Q151" s="629"/>
      <c r="U151" s="629"/>
    </row>
    <row r="152" spans="1:21" x14ac:dyDescent="0.2">
      <c r="A152" s="629"/>
      <c r="B152" s="629"/>
      <c r="C152" s="629"/>
      <c r="D152" s="629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9"/>
      <c r="P152" s="629"/>
      <c r="Q152" s="629"/>
      <c r="U152" s="629"/>
    </row>
    <row r="153" spans="1:21" x14ac:dyDescent="0.2">
      <c r="A153" s="629"/>
      <c r="B153" s="629"/>
      <c r="C153" s="629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U153" s="629"/>
    </row>
    <row r="154" spans="1:21" x14ac:dyDescent="0.2">
      <c r="A154" s="629"/>
      <c r="B154" s="629"/>
      <c r="C154" s="629"/>
      <c r="D154" s="629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9"/>
      <c r="P154" s="629"/>
      <c r="Q154" s="629"/>
      <c r="U154" s="629"/>
    </row>
    <row r="155" spans="1:21" ht="11.1" customHeight="1" x14ac:dyDescent="0.2">
      <c r="A155" s="629"/>
      <c r="B155" s="629"/>
      <c r="C155" s="629"/>
      <c r="D155" s="629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U155" s="629"/>
    </row>
    <row r="156" spans="1:21" x14ac:dyDescent="0.2">
      <c r="A156" s="629"/>
      <c r="B156" s="629"/>
      <c r="C156" s="629"/>
      <c r="D156" s="629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9"/>
      <c r="P156" s="629"/>
      <c r="Q156" s="629"/>
      <c r="U156" s="629"/>
    </row>
    <row r="157" spans="1:21" x14ac:dyDescent="0.2">
      <c r="A157" s="629"/>
      <c r="B157" s="629"/>
      <c r="C157" s="629"/>
      <c r="D157" s="629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9"/>
      <c r="P157" s="629"/>
      <c r="Q157" s="629"/>
      <c r="U157" s="629"/>
    </row>
    <row r="158" spans="1:21" x14ac:dyDescent="0.2">
      <c r="A158" s="629"/>
      <c r="B158" s="629"/>
      <c r="C158" s="629"/>
      <c r="D158" s="629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U158" s="629"/>
    </row>
    <row r="159" spans="1:21" x14ac:dyDescent="0.2">
      <c r="A159" s="629"/>
      <c r="B159" s="629"/>
      <c r="C159" s="629"/>
      <c r="D159" s="629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9"/>
      <c r="P159" s="629"/>
      <c r="Q159" s="629"/>
      <c r="U159" s="629"/>
    </row>
    <row r="160" spans="1:21" x14ac:dyDescent="0.2">
      <c r="A160" s="629"/>
      <c r="B160" s="629"/>
      <c r="C160" s="629"/>
      <c r="D160" s="629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U160" s="629"/>
    </row>
    <row r="161" spans="1:21" x14ac:dyDescent="0.2">
      <c r="A161" s="629"/>
      <c r="B161" s="629"/>
      <c r="C161" s="629"/>
      <c r="D161" s="629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9"/>
      <c r="P161" s="629"/>
      <c r="Q161" s="629"/>
      <c r="U161" s="629"/>
    </row>
    <row r="162" spans="1:21" x14ac:dyDescent="0.2">
      <c r="A162" s="629"/>
      <c r="B162" s="629"/>
      <c r="C162" s="629"/>
      <c r="D162" s="629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9"/>
      <c r="P162" s="629"/>
      <c r="Q162" s="629"/>
      <c r="U162" s="629"/>
    </row>
    <row r="163" spans="1:21" x14ac:dyDescent="0.2">
      <c r="A163" s="629"/>
      <c r="B163" s="629"/>
      <c r="C163" s="629"/>
      <c r="D163" s="629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9"/>
      <c r="P163" s="629"/>
      <c r="Q163" s="629"/>
      <c r="U163" s="629"/>
    </row>
    <row r="164" spans="1:21" x14ac:dyDescent="0.2">
      <c r="A164" s="629"/>
      <c r="B164" s="629"/>
      <c r="C164" s="629"/>
      <c r="D164" s="629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9"/>
      <c r="P164" s="629"/>
      <c r="Q164" s="629"/>
      <c r="U164" s="629"/>
    </row>
    <row r="165" spans="1:21" x14ac:dyDescent="0.2">
      <c r="A165" s="629"/>
      <c r="B165" s="629"/>
      <c r="C165" s="629"/>
      <c r="D165" s="629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9"/>
      <c r="P165" s="629"/>
      <c r="Q165" s="629"/>
      <c r="U165" s="629"/>
    </row>
    <row r="166" spans="1:21" s="1444" customFormat="1" x14ac:dyDescent="0.2"/>
    <row r="167" spans="1:21" x14ac:dyDescent="0.2">
      <c r="A167" s="629"/>
      <c r="B167" s="629"/>
      <c r="C167" s="629"/>
      <c r="D167" s="629"/>
    </row>
  </sheetData>
  <mergeCells count="6">
    <mergeCell ref="R1:U1"/>
    <mergeCell ref="A1:A2"/>
    <mergeCell ref="B1:E1"/>
    <mergeCell ref="F1:I1"/>
    <mergeCell ref="J1:M1"/>
    <mergeCell ref="N1:Q1"/>
  </mergeCells>
  <printOptions horizontalCentered="1"/>
  <pageMargins left="0.47244094488188981" right="0.15748031496062992" top="0.53" bottom="0.23622047244094491" header="0.28000000000000003" footer="0.19685039370078741"/>
  <pageSetup paperSize="9" scale="52" fitToHeight="0" orientation="landscape" horizontalDpi="4294967292" r:id="rId1"/>
  <headerFooter alignWithMargins="0">
    <oddHeader>&amp;C&amp;"Times New Roman,Kalın"&amp;12LİSANSÜSTÜ ÖĞRENCİLERİNİN BAŞARI DURUMU (2015-2016 EĞİTİM ÖĞRETİM YILI I. DÖNEMİ)</oddHeader>
  </headerFooter>
  <rowBreaks count="2" manualBreakCount="2">
    <brk id="63" max="21" man="1"/>
    <brk id="110" max="21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tabColor rgb="FF00B050"/>
  </sheetPr>
  <dimension ref="A1:AT48"/>
  <sheetViews>
    <sheetView zoomScale="85" zoomScaleNormal="85" workbookViewId="0">
      <selection activeCell="C5" sqref="C5"/>
    </sheetView>
  </sheetViews>
  <sheetFormatPr defaultRowHeight="12.75" x14ac:dyDescent="0.2"/>
  <cols>
    <col min="1" max="1" width="11" style="24" customWidth="1"/>
    <col min="2" max="2" width="14.7109375" style="24" customWidth="1"/>
    <col min="3" max="3" width="10.7109375" style="24" customWidth="1"/>
    <col min="4" max="4" width="13" style="24" customWidth="1"/>
    <col min="5" max="5" width="14.5703125" style="24" customWidth="1"/>
    <col min="6" max="6" width="10.7109375" style="24" customWidth="1"/>
    <col min="7" max="7" width="12.85546875" style="24" customWidth="1"/>
    <col min="8" max="8" width="14.7109375" style="24" customWidth="1"/>
    <col min="9" max="9" width="10.7109375" style="24" customWidth="1"/>
    <col min="10" max="10" width="12.85546875" style="24" customWidth="1"/>
    <col min="11" max="11" width="14.7109375" style="24" customWidth="1"/>
    <col min="12" max="12" width="10.7109375" style="24" customWidth="1"/>
    <col min="13" max="13" width="12.85546875" style="24" customWidth="1"/>
    <col min="14" max="14" width="15.5703125" style="24" customWidth="1"/>
    <col min="15" max="16384" width="9.140625" style="24"/>
  </cols>
  <sheetData>
    <row r="1" spans="1:46" ht="9" customHeight="1" x14ac:dyDescent="0.2"/>
    <row r="2" spans="1:46" hidden="1" x14ac:dyDescent="0.2"/>
    <row r="3" spans="1:46" hidden="1" x14ac:dyDescent="0.2"/>
    <row r="7" spans="1:46" ht="13.5" thickBot="1" x14ac:dyDescent="0.25"/>
    <row r="8" spans="1:46" ht="20.100000000000001" customHeight="1" thickBot="1" x14ac:dyDescent="0.25">
      <c r="A8" s="2430" t="s">
        <v>314</v>
      </c>
      <c r="B8" s="2536" t="s">
        <v>312</v>
      </c>
      <c r="C8" s="2537"/>
      <c r="D8" s="2537"/>
      <c r="E8" s="2537"/>
      <c r="F8" s="2537"/>
      <c r="G8" s="2538"/>
      <c r="H8" s="2536" t="s">
        <v>313</v>
      </c>
      <c r="I8" s="2537"/>
      <c r="J8" s="2537"/>
      <c r="K8" s="2537"/>
      <c r="L8" s="2537"/>
      <c r="M8" s="2538"/>
      <c r="N8" s="1273"/>
    </row>
    <row r="9" spans="1:46" ht="23.1" customHeight="1" thickBot="1" x14ac:dyDescent="0.25">
      <c r="A9" s="2431"/>
      <c r="B9" s="2536" t="s">
        <v>618</v>
      </c>
      <c r="C9" s="2537"/>
      <c r="D9" s="2538"/>
      <c r="E9" s="2536" t="s">
        <v>619</v>
      </c>
      <c r="F9" s="2537"/>
      <c r="G9" s="2538"/>
      <c r="H9" s="2536" t="s">
        <v>618</v>
      </c>
      <c r="I9" s="2537"/>
      <c r="J9" s="2538"/>
      <c r="K9" s="2536" t="s">
        <v>619</v>
      </c>
      <c r="L9" s="2537"/>
      <c r="M9" s="2538"/>
      <c r="N9" s="1273"/>
    </row>
    <row r="10" spans="1:46" ht="20.100000000000001" customHeight="1" x14ac:dyDescent="0.2">
      <c r="A10" s="2431"/>
      <c r="B10" s="1274"/>
      <c r="C10" s="2480" t="s">
        <v>316</v>
      </c>
      <c r="D10" s="2480" t="s">
        <v>453</v>
      </c>
      <c r="E10" s="1274"/>
      <c r="F10" s="2480" t="s">
        <v>218</v>
      </c>
      <c r="G10" s="2480" t="s">
        <v>453</v>
      </c>
      <c r="H10" s="1274"/>
      <c r="I10" s="2480" t="s">
        <v>218</v>
      </c>
      <c r="J10" s="2480" t="s">
        <v>453</v>
      </c>
      <c r="K10" s="1274"/>
      <c r="L10" s="2545" t="s">
        <v>218</v>
      </c>
      <c r="M10" s="2480" t="s">
        <v>453</v>
      </c>
      <c r="N10" s="1273"/>
    </row>
    <row r="11" spans="1:46" ht="30" customHeight="1" thickBot="1" x14ac:dyDescent="0.25">
      <c r="A11" s="2544"/>
      <c r="B11" s="213" t="s">
        <v>315</v>
      </c>
      <c r="C11" s="2539"/>
      <c r="D11" s="2539"/>
      <c r="E11" s="213" t="s">
        <v>315</v>
      </c>
      <c r="F11" s="2539"/>
      <c r="G11" s="2539"/>
      <c r="H11" s="213" t="s">
        <v>315</v>
      </c>
      <c r="I11" s="2539"/>
      <c r="J11" s="2539"/>
      <c r="K11" s="213" t="s">
        <v>315</v>
      </c>
      <c r="L11" s="2546"/>
      <c r="M11" s="2539"/>
      <c r="N11" s="1273"/>
    </row>
    <row r="12" spans="1:46" ht="20.100000000000001" customHeight="1" x14ac:dyDescent="0.2">
      <c r="A12" s="1275" t="s">
        <v>317</v>
      </c>
      <c r="B12" s="958">
        <v>449</v>
      </c>
      <c r="C12" s="958">
        <v>260</v>
      </c>
      <c r="D12" s="1276">
        <v>238</v>
      </c>
      <c r="E12" s="958">
        <v>306</v>
      </c>
      <c r="F12" s="958">
        <v>121</v>
      </c>
      <c r="G12" s="1276">
        <v>110</v>
      </c>
      <c r="H12" s="958">
        <v>180</v>
      </c>
      <c r="I12" s="958">
        <v>149</v>
      </c>
      <c r="J12" s="1276">
        <v>130</v>
      </c>
      <c r="K12" s="958">
        <v>78</v>
      </c>
      <c r="L12" s="958">
        <v>46</v>
      </c>
      <c r="M12" s="1276">
        <v>41</v>
      </c>
      <c r="N12" s="83"/>
    </row>
    <row r="13" spans="1:46" ht="20.100000000000001" customHeight="1" x14ac:dyDescent="0.2">
      <c r="A13" s="1277" t="s">
        <v>318</v>
      </c>
      <c r="B13" s="962">
        <v>30</v>
      </c>
      <c r="C13" s="962">
        <v>14</v>
      </c>
      <c r="D13" s="1278">
        <v>14</v>
      </c>
      <c r="E13" s="962">
        <v>36</v>
      </c>
      <c r="F13" s="962">
        <v>18</v>
      </c>
      <c r="G13" s="1278">
        <v>17</v>
      </c>
      <c r="H13" s="962">
        <v>26</v>
      </c>
      <c r="I13" s="962">
        <v>8</v>
      </c>
      <c r="J13" s="1278">
        <v>7</v>
      </c>
      <c r="K13" s="962">
        <v>17</v>
      </c>
      <c r="L13" s="962">
        <v>7</v>
      </c>
      <c r="M13" s="1278">
        <v>7</v>
      </c>
      <c r="N13" s="83"/>
    </row>
    <row r="14" spans="1:46" s="67" customFormat="1" ht="20.100000000000001" customHeight="1" x14ac:dyDescent="0.2">
      <c r="A14" s="1279" t="s">
        <v>319</v>
      </c>
      <c r="B14" s="962">
        <v>1</v>
      </c>
      <c r="C14" s="962">
        <v>1</v>
      </c>
      <c r="D14" s="1278"/>
      <c r="E14" s="962">
        <v>1</v>
      </c>
      <c r="F14" s="962">
        <v>1</v>
      </c>
      <c r="G14" s="1278">
        <v>1</v>
      </c>
      <c r="H14" s="962"/>
      <c r="I14" s="962"/>
      <c r="J14" s="1278"/>
      <c r="K14" s="962"/>
      <c r="L14" s="962"/>
      <c r="M14" s="1278"/>
      <c r="N14" s="83"/>
    </row>
    <row r="15" spans="1:46" ht="20.100000000000001" customHeight="1" x14ac:dyDescent="0.2">
      <c r="A15" s="1277" t="s">
        <v>302</v>
      </c>
      <c r="B15" s="962">
        <v>14</v>
      </c>
      <c r="C15" s="962">
        <v>12</v>
      </c>
      <c r="D15" s="1278">
        <v>7</v>
      </c>
      <c r="E15" s="962">
        <v>27</v>
      </c>
      <c r="F15" s="962">
        <v>22</v>
      </c>
      <c r="G15" s="1278">
        <v>21</v>
      </c>
      <c r="H15" s="962">
        <v>6</v>
      </c>
      <c r="I15" s="962">
        <v>3</v>
      </c>
      <c r="J15" s="1278">
        <v>3</v>
      </c>
      <c r="K15" s="962">
        <v>1</v>
      </c>
      <c r="L15" s="962">
        <v>1</v>
      </c>
      <c r="M15" s="1278">
        <v>1</v>
      </c>
      <c r="N15" s="8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1:46" ht="20.100000000000001" customHeight="1" thickBot="1" x14ac:dyDescent="0.25">
      <c r="A16" s="1280" t="s">
        <v>325</v>
      </c>
      <c r="B16" s="974">
        <v>5</v>
      </c>
      <c r="C16" s="974">
        <v>5</v>
      </c>
      <c r="D16" s="1281">
        <v>3</v>
      </c>
      <c r="E16" s="974">
        <v>1</v>
      </c>
      <c r="F16" s="974"/>
      <c r="G16" s="1281"/>
      <c r="H16" s="974"/>
      <c r="I16" s="974"/>
      <c r="J16" s="1281"/>
      <c r="K16" s="974"/>
      <c r="L16" s="974"/>
      <c r="M16" s="1281"/>
      <c r="N16" s="83"/>
    </row>
    <row r="17" spans="1:14" ht="20.100000000000001" customHeight="1" thickBot="1" x14ac:dyDescent="0.25">
      <c r="A17" s="1282" t="s">
        <v>145</v>
      </c>
      <c r="B17" s="41">
        <f t="shared" ref="B17:M17" si="0">SUM(B12:B16)</f>
        <v>499</v>
      </c>
      <c r="C17" s="41">
        <f t="shared" si="0"/>
        <v>292</v>
      </c>
      <c r="D17" s="41">
        <f t="shared" si="0"/>
        <v>262</v>
      </c>
      <c r="E17" s="41">
        <f t="shared" si="0"/>
        <v>371</v>
      </c>
      <c r="F17" s="41">
        <f t="shared" si="0"/>
        <v>162</v>
      </c>
      <c r="G17" s="41">
        <f t="shared" si="0"/>
        <v>149</v>
      </c>
      <c r="H17" s="41">
        <f t="shared" si="0"/>
        <v>212</v>
      </c>
      <c r="I17" s="41">
        <f t="shared" si="0"/>
        <v>160</v>
      </c>
      <c r="J17" s="41">
        <f t="shared" si="0"/>
        <v>140</v>
      </c>
      <c r="K17" s="41">
        <f t="shared" si="0"/>
        <v>96</v>
      </c>
      <c r="L17" s="41">
        <f t="shared" si="0"/>
        <v>54</v>
      </c>
      <c r="M17" s="41">
        <f t="shared" si="0"/>
        <v>49</v>
      </c>
      <c r="N17" s="23"/>
    </row>
    <row r="18" spans="1:14" ht="12.75" customHeight="1" x14ac:dyDescent="0.2">
      <c r="A18" s="43"/>
      <c r="B18" s="44"/>
      <c r="C18" s="44"/>
      <c r="D18" s="44"/>
      <c r="E18" s="44"/>
      <c r="F18" s="44"/>
      <c r="G18" s="44"/>
    </row>
    <row r="19" spans="1:14" ht="26.25" customHeight="1" x14ac:dyDescent="0.2">
      <c r="A19" s="2542" t="s">
        <v>621</v>
      </c>
      <c r="B19" s="2542"/>
      <c r="C19" s="2542"/>
      <c r="D19" s="2542"/>
      <c r="E19" s="2543"/>
      <c r="F19" s="2543"/>
      <c r="G19" s="2543"/>
    </row>
    <row r="20" spans="1:14" ht="13.5" customHeight="1" x14ac:dyDescent="0.2">
      <c r="A20" s="2542" t="s">
        <v>620</v>
      </c>
      <c r="B20" s="2542"/>
      <c r="C20" s="2542"/>
      <c r="D20" s="2542"/>
      <c r="E20" s="2543"/>
      <c r="F20" s="2543"/>
      <c r="G20" s="2543"/>
    </row>
    <row r="21" spans="1:14" ht="12.75" customHeight="1" x14ac:dyDescent="0.2">
      <c r="D21" s="2535"/>
      <c r="E21" s="2535"/>
      <c r="F21" s="2535"/>
      <c r="G21" s="2535"/>
      <c r="H21" s="2535"/>
    </row>
    <row r="22" spans="1:14" ht="12.75" customHeight="1" x14ac:dyDescent="0.2">
      <c r="D22" s="47"/>
      <c r="E22" s="128"/>
      <c r="F22" s="128"/>
      <c r="G22" s="128"/>
      <c r="H22" s="128"/>
    </row>
    <row r="23" spans="1:14" ht="12.75" customHeight="1" x14ac:dyDescent="0.2">
      <c r="D23" s="2540"/>
      <c r="E23" s="180"/>
      <c r="F23" s="181"/>
      <c r="G23" s="2534"/>
      <c r="H23" s="2534"/>
    </row>
    <row r="24" spans="1:14" ht="12.75" customHeight="1" x14ac:dyDescent="0.2">
      <c r="D24" s="2541"/>
      <c r="E24" s="1283"/>
      <c r="F24" s="1273"/>
      <c r="G24" s="1283"/>
      <c r="H24" s="1273"/>
    </row>
    <row r="25" spans="1:14" ht="12.75" customHeight="1" x14ac:dyDescent="0.2">
      <c r="D25" s="182"/>
      <c r="E25" s="83"/>
      <c r="F25" s="83"/>
      <c r="G25" s="83"/>
      <c r="H25" s="83"/>
    </row>
    <row r="26" spans="1:14" ht="12.75" customHeight="1" x14ac:dyDescent="0.2">
      <c r="D26" s="182"/>
      <c r="E26" s="83"/>
      <c r="F26" s="83"/>
      <c r="G26" s="83"/>
      <c r="H26" s="83"/>
    </row>
    <row r="27" spans="1:14" ht="12.75" customHeight="1" x14ac:dyDescent="0.2">
      <c r="D27" s="183"/>
      <c r="E27" s="83"/>
      <c r="F27" s="83"/>
      <c r="G27" s="83"/>
      <c r="H27" s="83"/>
    </row>
    <row r="28" spans="1:14" ht="12.75" customHeight="1" x14ac:dyDescent="0.2">
      <c r="D28" s="182"/>
      <c r="E28" s="83"/>
      <c r="F28" s="83"/>
      <c r="G28" s="83"/>
      <c r="H28" s="83"/>
    </row>
    <row r="29" spans="1:14" ht="12.75" customHeight="1" x14ac:dyDescent="0.2">
      <c r="A29" s="47"/>
      <c r="B29" s="47"/>
      <c r="C29" s="47"/>
      <c r="D29" s="182"/>
      <c r="E29" s="83"/>
      <c r="F29" s="83"/>
      <c r="G29" s="83"/>
      <c r="H29" s="83"/>
    </row>
    <row r="30" spans="1:14" ht="12.75" customHeight="1" x14ac:dyDescent="0.2">
      <c r="A30" s="47"/>
      <c r="B30" s="47"/>
      <c r="C30" s="47"/>
      <c r="D30" s="184"/>
      <c r="E30" s="23"/>
      <c r="F30" s="23"/>
      <c r="G30" s="23"/>
      <c r="H30" s="23"/>
    </row>
    <row r="31" spans="1:14" ht="12.75" customHeight="1" x14ac:dyDescent="0.2">
      <c r="A31" s="47"/>
      <c r="B31" s="47"/>
      <c r="C31" s="47"/>
      <c r="D31" s="47"/>
    </row>
    <row r="32" spans="1:14" ht="10.5" customHeight="1" x14ac:dyDescent="0.2">
      <c r="A32" s="47"/>
      <c r="B32" s="47"/>
      <c r="C32" s="47"/>
      <c r="D32" s="47"/>
      <c r="E32" s="2533"/>
      <c r="F32" s="2533"/>
      <c r="G32" s="2533"/>
      <c r="H32" s="2533"/>
      <c r="I32" s="2533"/>
      <c r="J32" s="2533"/>
      <c r="K32" s="2533"/>
    </row>
    <row r="33" spans="1:11" s="102" customFormat="1" ht="12.75" customHeight="1" x14ac:dyDescent="0.2">
      <c r="A33" s="47"/>
      <c r="B33" s="47"/>
      <c r="C33" s="47"/>
      <c r="D33" s="47"/>
      <c r="E33" s="2533"/>
      <c r="F33" s="2533"/>
      <c r="G33" s="2533"/>
      <c r="H33" s="2533"/>
      <c r="I33" s="2533"/>
      <c r="J33" s="2533"/>
      <c r="K33" s="2533"/>
    </row>
    <row r="34" spans="1:11" ht="8.25" customHeight="1" x14ac:dyDescent="0.2">
      <c r="A34" s="47"/>
      <c r="B34" s="47"/>
      <c r="C34" s="47"/>
      <c r="D34" s="47"/>
      <c r="E34" s="2533"/>
      <c r="F34" s="2533"/>
      <c r="G34" s="2533"/>
      <c r="H34" s="2533"/>
      <c r="I34" s="2533"/>
      <c r="J34" s="2533"/>
      <c r="K34" s="2533"/>
    </row>
    <row r="35" spans="1:11" ht="12.75" customHeight="1" x14ac:dyDescent="0.2">
      <c r="E35" s="2533"/>
      <c r="F35" s="2533"/>
      <c r="G35" s="2533"/>
      <c r="H35" s="2533"/>
      <c r="I35" s="2533"/>
      <c r="J35" s="2533"/>
      <c r="K35" s="2533"/>
    </row>
    <row r="36" spans="1:11" ht="10.5" customHeight="1" x14ac:dyDescent="0.2">
      <c r="E36" s="2533"/>
      <c r="F36" s="2533"/>
      <c r="G36" s="2533"/>
      <c r="H36" s="2533"/>
      <c r="I36" s="2533"/>
      <c r="J36" s="2533"/>
      <c r="K36" s="2533"/>
    </row>
    <row r="37" spans="1:11" ht="3.75" customHeight="1" x14ac:dyDescent="0.2">
      <c r="E37" s="2533"/>
      <c r="F37" s="2533"/>
      <c r="G37" s="2533"/>
      <c r="H37" s="2533"/>
      <c r="I37" s="2533"/>
      <c r="J37" s="2533"/>
      <c r="K37" s="2533"/>
    </row>
    <row r="38" spans="1:11" ht="11.25" customHeight="1" x14ac:dyDescent="0.2"/>
    <row r="39" spans="1:11" ht="11.1" customHeight="1" x14ac:dyDescent="0.2"/>
    <row r="40" spans="1:11" ht="11.1" customHeight="1" x14ac:dyDescent="0.2"/>
    <row r="41" spans="1:11" ht="11.1" customHeight="1" x14ac:dyDescent="0.2"/>
    <row r="42" spans="1:11" ht="11.1" customHeight="1" x14ac:dyDescent="0.2">
      <c r="I42" s="24" t="s">
        <v>581</v>
      </c>
    </row>
    <row r="43" spans="1:11" ht="13.5" customHeight="1" x14ac:dyDescent="0.2"/>
    <row r="44" spans="1:11" ht="11.25" customHeight="1" x14ac:dyDescent="0.2">
      <c r="K44" s="43"/>
    </row>
    <row r="45" spans="1:11" ht="12.75" customHeight="1" x14ac:dyDescent="0.2">
      <c r="H45" s="43"/>
    </row>
    <row r="48" spans="1:11" x14ac:dyDescent="0.2">
      <c r="A48" s="62"/>
    </row>
  </sheetData>
  <mergeCells count="21">
    <mergeCell ref="H8:M8"/>
    <mergeCell ref="G10:G11"/>
    <mergeCell ref="I10:I11"/>
    <mergeCell ref="B8:G8"/>
    <mergeCell ref="M10:M11"/>
    <mergeCell ref="E32:K37"/>
    <mergeCell ref="G23:H23"/>
    <mergeCell ref="D21:H21"/>
    <mergeCell ref="H9:J9"/>
    <mergeCell ref="F10:F11"/>
    <mergeCell ref="E9:G9"/>
    <mergeCell ref="J10:J11"/>
    <mergeCell ref="D23:D24"/>
    <mergeCell ref="A20:G20"/>
    <mergeCell ref="A19:G19"/>
    <mergeCell ref="A8:A11"/>
    <mergeCell ref="D10:D11"/>
    <mergeCell ref="C10:C11"/>
    <mergeCell ref="B9:D9"/>
    <mergeCell ref="K9:M9"/>
    <mergeCell ref="L10:L11"/>
  </mergeCells>
  <phoneticPr fontId="0" type="noConversion"/>
  <pageMargins left="0.59055118110236227" right="0.59055118110236227" top="0.59055118110236227" bottom="0.59055118110236227" header="0.39370078740157483" footer="0.23622047244094491"/>
  <pageSetup paperSize="9" scale="83" orientation="landscape" r:id="rId1"/>
  <headerFooter alignWithMargins="0">
    <oddHeader>&amp;C&amp;"Times New Roman Tur,Kalın"&amp;12 &amp;"Times New Roman,Kalın"LİSANSÜSTÜ PROGRAMLARA BAŞVURULAR (2014-2015 EĞİTİM ÖĞRETİM YILI II. DÖNEMİ)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>
    <tabColor rgb="FF00B050"/>
  </sheetPr>
  <dimension ref="A1:AT48"/>
  <sheetViews>
    <sheetView zoomScale="85" zoomScaleNormal="85" zoomScalePageLayoutView="85" workbookViewId="0">
      <selection activeCell="B5" sqref="B5"/>
    </sheetView>
  </sheetViews>
  <sheetFormatPr defaultRowHeight="12.75" x14ac:dyDescent="0.2"/>
  <cols>
    <col min="1" max="1" width="11" style="24" customWidth="1"/>
    <col min="2" max="2" width="14.7109375" style="24" customWidth="1"/>
    <col min="3" max="3" width="10.7109375" style="24" customWidth="1"/>
    <col min="4" max="4" width="12.85546875" style="24" customWidth="1"/>
    <col min="5" max="5" width="14.85546875" style="24" customWidth="1"/>
    <col min="6" max="6" width="10.7109375" style="24" customWidth="1"/>
    <col min="7" max="7" width="13" style="24" customWidth="1"/>
    <col min="8" max="8" width="14.7109375" style="24" customWidth="1"/>
    <col min="9" max="9" width="10.7109375" style="24" customWidth="1"/>
    <col min="10" max="10" width="13" style="24" customWidth="1"/>
    <col min="11" max="11" width="14.7109375" style="24" customWidth="1"/>
    <col min="12" max="12" width="10.85546875" style="24" customWidth="1"/>
    <col min="13" max="13" width="13" style="24" customWidth="1"/>
    <col min="14" max="14" width="15.5703125" style="24" customWidth="1"/>
    <col min="15" max="16384" width="9.140625" style="24"/>
  </cols>
  <sheetData>
    <row r="1" spans="1:46" ht="9" customHeight="1" x14ac:dyDescent="0.2"/>
    <row r="2" spans="1:46" hidden="1" x14ac:dyDescent="0.2"/>
    <row r="3" spans="1:46" hidden="1" x14ac:dyDescent="0.2"/>
    <row r="7" spans="1:46" ht="13.5" thickBot="1" x14ac:dyDescent="0.25"/>
    <row r="8" spans="1:46" ht="20.100000000000001" customHeight="1" thickBot="1" x14ac:dyDescent="0.25">
      <c r="A8" s="2430" t="s">
        <v>314</v>
      </c>
      <c r="B8" s="2536" t="s">
        <v>312</v>
      </c>
      <c r="C8" s="2537"/>
      <c r="D8" s="2537"/>
      <c r="E8" s="2537"/>
      <c r="F8" s="2537"/>
      <c r="G8" s="2538"/>
      <c r="H8" s="2536" t="s">
        <v>313</v>
      </c>
      <c r="I8" s="2537"/>
      <c r="J8" s="2537"/>
      <c r="K8" s="2537"/>
      <c r="L8" s="2537"/>
      <c r="M8" s="2538"/>
      <c r="N8" s="1273"/>
    </row>
    <row r="9" spans="1:46" ht="23.1" customHeight="1" thickBot="1" x14ac:dyDescent="0.25">
      <c r="A9" s="2431"/>
      <c r="B9" s="2536" t="s">
        <v>618</v>
      </c>
      <c r="C9" s="2537"/>
      <c r="D9" s="2538"/>
      <c r="E9" s="2536" t="s">
        <v>619</v>
      </c>
      <c r="F9" s="2537"/>
      <c r="G9" s="2538"/>
      <c r="H9" s="2536" t="s">
        <v>618</v>
      </c>
      <c r="I9" s="2537"/>
      <c r="J9" s="2538"/>
      <c r="K9" s="2536" t="s">
        <v>619</v>
      </c>
      <c r="L9" s="2537"/>
      <c r="M9" s="2538"/>
      <c r="N9" s="1273"/>
    </row>
    <row r="10" spans="1:46" ht="20.100000000000001" customHeight="1" x14ac:dyDescent="0.2">
      <c r="A10" s="2431"/>
      <c r="B10" s="1274"/>
      <c r="C10" s="2480" t="s">
        <v>316</v>
      </c>
      <c r="D10" s="2480" t="s">
        <v>453</v>
      </c>
      <c r="E10" s="1274"/>
      <c r="F10" s="2480" t="s">
        <v>218</v>
      </c>
      <c r="G10" s="2480" t="s">
        <v>453</v>
      </c>
      <c r="H10" s="1274"/>
      <c r="I10" s="2480" t="s">
        <v>218</v>
      </c>
      <c r="J10" s="2480" t="s">
        <v>453</v>
      </c>
      <c r="K10" s="1274"/>
      <c r="L10" s="2545" t="s">
        <v>218</v>
      </c>
      <c r="M10" s="2480" t="s">
        <v>453</v>
      </c>
      <c r="N10" s="1273"/>
    </row>
    <row r="11" spans="1:46" ht="30" customHeight="1" thickBot="1" x14ac:dyDescent="0.25">
      <c r="A11" s="2544"/>
      <c r="B11" s="213" t="s">
        <v>315</v>
      </c>
      <c r="C11" s="2539"/>
      <c r="D11" s="2539"/>
      <c r="E11" s="213" t="s">
        <v>315</v>
      </c>
      <c r="F11" s="2539"/>
      <c r="G11" s="2539"/>
      <c r="H11" s="213" t="s">
        <v>315</v>
      </c>
      <c r="I11" s="2539"/>
      <c r="J11" s="2539"/>
      <c r="K11" s="213" t="s">
        <v>315</v>
      </c>
      <c r="L11" s="2546"/>
      <c r="M11" s="2539"/>
      <c r="N11" s="1273"/>
    </row>
    <row r="12" spans="1:46" ht="20.100000000000001" customHeight="1" x14ac:dyDescent="0.2">
      <c r="A12" s="1275" t="s">
        <v>317</v>
      </c>
      <c r="B12" s="958">
        <v>1021</v>
      </c>
      <c r="C12" s="958">
        <v>692</v>
      </c>
      <c r="D12" s="1276">
        <v>559</v>
      </c>
      <c r="E12" s="958">
        <v>466</v>
      </c>
      <c r="F12" s="958">
        <v>226</v>
      </c>
      <c r="G12" s="1276">
        <v>169</v>
      </c>
      <c r="H12" s="958">
        <v>348</v>
      </c>
      <c r="I12" s="958">
        <v>365</v>
      </c>
      <c r="J12" s="1276">
        <v>208</v>
      </c>
      <c r="K12" s="958">
        <v>97</v>
      </c>
      <c r="L12" s="958">
        <v>48</v>
      </c>
      <c r="M12" s="1276">
        <v>38</v>
      </c>
      <c r="N12" s="83"/>
    </row>
    <row r="13" spans="1:46" ht="20.100000000000001" customHeight="1" x14ac:dyDescent="0.2">
      <c r="A13" s="1277" t="s">
        <v>318</v>
      </c>
      <c r="B13" s="962">
        <v>706</v>
      </c>
      <c r="C13" s="962">
        <v>356</v>
      </c>
      <c r="D13" s="1278">
        <v>303</v>
      </c>
      <c r="E13" s="962">
        <v>617</v>
      </c>
      <c r="F13" s="962">
        <v>207</v>
      </c>
      <c r="G13" s="1278">
        <v>175</v>
      </c>
      <c r="H13" s="962">
        <v>184</v>
      </c>
      <c r="I13" s="962">
        <v>86</v>
      </c>
      <c r="J13" s="1278">
        <v>75</v>
      </c>
      <c r="K13" s="962">
        <v>137</v>
      </c>
      <c r="L13" s="962">
        <v>33</v>
      </c>
      <c r="M13" s="1278">
        <v>27</v>
      </c>
      <c r="N13" s="83"/>
    </row>
    <row r="14" spans="1:46" s="67" customFormat="1" ht="20.100000000000001" customHeight="1" x14ac:dyDescent="0.2">
      <c r="A14" s="1279" t="s">
        <v>319</v>
      </c>
      <c r="B14" s="962">
        <v>4</v>
      </c>
      <c r="C14" s="962">
        <v>4</v>
      </c>
      <c r="D14" s="1278">
        <v>3</v>
      </c>
      <c r="E14" s="962">
        <v>2</v>
      </c>
      <c r="F14" s="962">
        <v>2</v>
      </c>
      <c r="G14" s="1278">
        <v>2</v>
      </c>
      <c r="H14" s="962">
        <v>1</v>
      </c>
      <c r="I14" s="962">
        <v>1</v>
      </c>
      <c r="J14" s="1278">
        <v>1</v>
      </c>
      <c r="K14" s="962"/>
      <c r="L14" s="962"/>
      <c r="M14" s="1278"/>
      <c r="N14" s="83"/>
    </row>
    <row r="15" spans="1:46" ht="20.100000000000001" customHeight="1" x14ac:dyDescent="0.2">
      <c r="A15" s="1277" t="s">
        <v>302</v>
      </c>
      <c r="B15" s="962">
        <v>147</v>
      </c>
      <c r="C15" s="962">
        <v>56</v>
      </c>
      <c r="D15" s="1278">
        <v>49</v>
      </c>
      <c r="E15" s="962">
        <v>108</v>
      </c>
      <c r="F15" s="962">
        <v>40</v>
      </c>
      <c r="G15" s="1278">
        <v>37</v>
      </c>
      <c r="H15" s="962">
        <v>64</v>
      </c>
      <c r="I15" s="962">
        <v>20</v>
      </c>
      <c r="J15" s="1278">
        <v>20</v>
      </c>
      <c r="K15" s="962">
        <v>13</v>
      </c>
      <c r="L15" s="962">
        <v>3</v>
      </c>
      <c r="M15" s="1278">
        <v>3</v>
      </c>
      <c r="N15" s="8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1:46" ht="20.100000000000001" customHeight="1" thickBot="1" x14ac:dyDescent="0.25">
      <c r="A16" s="1280" t="s">
        <v>325</v>
      </c>
      <c r="B16" s="974">
        <v>50</v>
      </c>
      <c r="C16" s="974">
        <v>49</v>
      </c>
      <c r="D16" s="1281">
        <v>28</v>
      </c>
      <c r="E16" s="974">
        <v>25</v>
      </c>
      <c r="F16" s="974">
        <v>24</v>
      </c>
      <c r="G16" s="1281">
        <v>22</v>
      </c>
      <c r="H16" s="974">
        <v>19</v>
      </c>
      <c r="I16" s="974">
        <v>10</v>
      </c>
      <c r="J16" s="1281">
        <v>9</v>
      </c>
      <c r="K16" s="974">
        <v>12</v>
      </c>
      <c r="L16" s="974">
        <v>9</v>
      </c>
      <c r="M16" s="1281">
        <v>7</v>
      </c>
      <c r="N16" s="83"/>
    </row>
    <row r="17" spans="1:14" ht="20.100000000000001" customHeight="1" thickBot="1" x14ac:dyDescent="0.25">
      <c r="A17" s="1282" t="s">
        <v>145</v>
      </c>
      <c r="B17" s="41">
        <f t="shared" ref="B17:M17" si="0">SUM(B12:B16)</f>
        <v>1928</v>
      </c>
      <c r="C17" s="41">
        <f t="shared" si="0"/>
        <v>1157</v>
      </c>
      <c r="D17" s="41">
        <f t="shared" si="0"/>
        <v>942</v>
      </c>
      <c r="E17" s="41">
        <f t="shared" si="0"/>
        <v>1218</v>
      </c>
      <c r="F17" s="41">
        <f t="shared" si="0"/>
        <v>499</v>
      </c>
      <c r="G17" s="41">
        <f t="shared" si="0"/>
        <v>405</v>
      </c>
      <c r="H17" s="41">
        <f t="shared" si="0"/>
        <v>616</v>
      </c>
      <c r="I17" s="41">
        <f t="shared" si="0"/>
        <v>482</v>
      </c>
      <c r="J17" s="41">
        <f t="shared" si="0"/>
        <v>313</v>
      </c>
      <c r="K17" s="41">
        <f t="shared" si="0"/>
        <v>259</v>
      </c>
      <c r="L17" s="41">
        <f t="shared" si="0"/>
        <v>93</v>
      </c>
      <c r="M17" s="41">
        <f t="shared" si="0"/>
        <v>75</v>
      </c>
      <c r="N17" s="23"/>
    </row>
    <row r="18" spans="1:14" ht="12.75" customHeight="1" x14ac:dyDescent="0.2">
      <c r="A18" s="1284"/>
      <c r="B18" s="1285"/>
      <c r="C18" s="1285"/>
      <c r="D18" s="1285"/>
      <c r="E18" s="1285"/>
      <c r="F18" s="1285"/>
      <c r="G18" s="1285"/>
      <c r="H18" s="1286"/>
      <c r="I18" s="1286"/>
      <c r="J18" s="1286"/>
      <c r="K18" s="1286"/>
      <c r="L18" s="1286"/>
      <c r="M18" s="1286"/>
    </row>
    <row r="19" spans="1:14" ht="26.25" customHeight="1" x14ac:dyDescent="0.2">
      <c r="A19" s="2547" t="s">
        <v>707</v>
      </c>
      <c r="B19" s="2547"/>
      <c r="C19" s="2547"/>
      <c r="D19" s="2547"/>
      <c r="E19" s="2548"/>
      <c r="F19" s="2548"/>
      <c r="G19" s="2543"/>
      <c r="H19" s="1286"/>
      <c r="I19" s="1286"/>
      <c r="J19" s="1286"/>
      <c r="K19" s="1286"/>
      <c r="L19" s="1286"/>
      <c r="M19" s="1286"/>
    </row>
    <row r="20" spans="1:14" ht="13.5" customHeight="1" x14ac:dyDescent="0.2">
      <c r="A20" s="2547" t="s">
        <v>620</v>
      </c>
      <c r="B20" s="2547"/>
      <c r="C20" s="2547"/>
      <c r="D20" s="2547"/>
      <c r="E20" s="2548"/>
      <c r="F20" s="2548"/>
      <c r="G20" s="2548"/>
      <c r="H20" s="1286"/>
      <c r="I20" s="1286"/>
      <c r="J20" s="1286"/>
      <c r="K20" s="1286"/>
      <c r="L20" s="1286"/>
      <c r="M20" s="1286"/>
    </row>
    <row r="21" spans="1:14" ht="12.75" customHeight="1" x14ac:dyDescent="0.2">
      <c r="D21" s="2535"/>
      <c r="E21" s="2535"/>
      <c r="F21" s="2535"/>
      <c r="G21" s="2535"/>
      <c r="H21" s="2535"/>
    </row>
    <row r="22" spans="1:14" ht="12.75" customHeight="1" x14ac:dyDescent="0.2">
      <c r="D22" s="47"/>
      <c r="E22" s="128"/>
      <c r="F22" s="128"/>
      <c r="G22" s="128"/>
      <c r="H22" s="128"/>
    </row>
    <row r="23" spans="1:14" ht="12.75" customHeight="1" x14ac:dyDescent="0.2">
      <c r="D23" s="2540"/>
      <c r="E23" s="180"/>
      <c r="F23" s="181"/>
      <c r="G23" s="2534"/>
      <c r="H23" s="2534"/>
    </row>
    <row r="24" spans="1:14" ht="12.75" customHeight="1" x14ac:dyDescent="0.2">
      <c r="D24" s="2541"/>
      <c r="E24" s="1283"/>
      <c r="F24" s="1273"/>
      <c r="G24" s="1283"/>
      <c r="H24" s="1273"/>
    </row>
    <row r="25" spans="1:14" ht="12.75" customHeight="1" x14ac:dyDescent="0.2">
      <c r="D25" s="182"/>
      <c r="E25" s="83"/>
      <c r="F25" s="83"/>
      <c r="G25" s="83"/>
      <c r="H25" s="83"/>
    </row>
    <row r="26" spans="1:14" ht="12.75" customHeight="1" x14ac:dyDescent="0.2">
      <c r="D26" s="182"/>
      <c r="E26" s="83"/>
      <c r="F26" s="83"/>
      <c r="G26" s="83"/>
      <c r="H26" s="83"/>
    </row>
    <row r="27" spans="1:14" ht="12.75" customHeight="1" x14ac:dyDescent="0.2">
      <c r="D27" s="183"/>
      <c r="E27" s="83"/>
      <c r="F27" s="83"/>
      <c r="G27" s="83"/>
      <c r="H27" s="83"/>
    </row>
    <row r="28" spans="1:14" ht="12.75" customHeight="1" x14ac:dyDescent="0.2">
      <c r="D28" s="182"/>
      <c r="E28" s="83"/>
      <c r="F28" s="83"/>
      <c r="G28" s="83"/>
      <c r="H28" s="83"/>
    </row>
    <row r="29" spans="1:14" ht="12.75" customHeight="1" x14ac:dyDescent="0.2">
      <c r="A29" s="47"/>
      <c r="B29" s="47"/>
      <c r="C29" s="47"/>
      <c r="D29" s="182"/>
      <c r="E29" s="83"/>
      <c r="F29" s="83"/>
      <c r="G29" s="83"/>
      <c r="H29" s="83"/>
    </row>
    <row r="30" spans="1:14" ht="12.75" customHeight="1" x14ac:dyDescent="0.2">
      <c r="A30" s="47"/>
      <c r="B30" s="47"/>
      <c r="C30" s="47"/>
      <c r="D30" s="184"/>
      <c r="E30" s="23"/>
      <c r="F30" s="23"/>
      <c r="G30" s="23"/>
      <c r="H30" s="23"/>
    </row>
    <row r="31" spans="1:14" ht="12.75" customHeight="1" x14ac:dyDescent="0.2">
      <c r="A31" s="47"/>
      <c r="B31" s="47"/>
      <c r="C31" s="47"/>
      <c r="D31" s="47"/>
    </row>
    <row r="32" spans="1:14" ht="10.5" customHeight="1" x14ac:dyDescent="0.2">
      <c r="A32" s="47"/>
      <c r="B32" s="47"/>
      <c r="C32" s="47"/>
      <c r="D32" s="47"/>
      <c r="E32" s="2533"/>
      <c r="F32" s="2533"/>
      <c r="G32" s="2533"/>
      <c r="H32" s="2533"/>
      <c r="I32" s="2533"/>
      <c r="J32" s="2533"/>
      <c r="K32" s="2533"/>
    </row>
    <row r="33" spans="1:11" s="102" customFormat="1" ht="12.75" customHeight="1" x14ac:dyDescent="0.2">
      <c r="A33" s="47"/>
      <c r="B33" s="47"/>
      <c r="C33" s="47"/>
      <c r="D33" s="47"/>
      <c r="E33" s="2533"/>
      <c r="F33" s="2533"/>
      <c r="G33" s="2533"/>
      <c r="H33" s="2533"/>
      <c r="I33" s="2533"/>
      <c r="J33" s="2533"/>
      <c r="K33" s="2533"/>
    </row>
    <row r="34" spans="1:11" ht="8.25" customHeight="1" x14ac:dyDescent="0.2">
      <c r="A34" s="47"/>
      <c r="B34" s="47"/>
      <c r="C34" s="47"/>
      <c r="D34" s="47"/>
      <c r="E34" s="2533"/>
      <c r="F34" s="2533"/>
      <c r="G34" s="2533"/>
      <c r="H34" s="2533"/>
      <c r="I34" s="2533"/>
      <c r="J34" s="2533"/>
      <c r="K34" s="2533"/>
    </row>
    <row r="35" spans="1:11" ht="12.75" customHeight="1" x14ac:dyDescent="0.2">
      <c r="E35" s="2533"/>
      <c r="F35" s="2533"/>
      <c r="G35" s="2533"/>
      <c r="H35" s="2533"/>
      <c r="I35" s="2533"/>
      <c r="J35" s="2533"/>
      <c r="K35" s="2533"/>
    </row>
    <row r="36" spans="1:11" ht="10.5" customHeight="1" x14ac:dyDescent="0.2">
      <c r="E36" s="2533"/>
      <c r="F36" s="2533"/>
      <c r="G36" s="2533"/>
      <c r="H36" s="2533"/>
      <c r="I36" s="2533"/>
      <c r="J36" s="2533"/>
      <c r="K36" s="2533"/>
    </row>
    <row r="37" spans="1:11" ht="3.75" customHeight="1" x14ac:dyDescent="0.2">
      <c r="E37" s="2533"/>
      <c r="F37" s="2533"/>
      <c r="G37" s="2533"/>
      <c r="H37" s="2533"/>
      <c r="I37" s="2533"/>
      <c r="J37" s="2533"/>
      <c r="K37" s="2533"/>
    </row>
    <row r="38" spans="1:11" ht="11.25" customHeight="1" x14ac:dyDescent="0.2"/>
    <row r="39" spans="1:11" ht="11.1" customHeight="1" x14ac:dyDescent="0.2"/>
    <row r="40" spans="1:11" ht="11.1" customHeight="1" x14ac:dyDescent="0.2"/>
    <row r="41" spans="1:11" ht="11.1" customHeight="1" x14ac:dyDescent="0.2"/>
    <row r="42" spans="1:11" ht="11.1" customHeight="1" x14ac:dyDescent="0.2">
      <c r="I42" s="24" t="s">
        <v>581</v>
      </c>
    </row>
    <row r="43" spans="1:11" ht="13.5" customHeight="1" x14ac:dyDescent="0.2"/>
    <row r="44" spans="1:11" ht="11.25" customHeight="1" x14ac:dyDescent="0.2">
      <c r="K44" s="43"/>
    </row>
    <row r="45" spans="1:11" ht="12.75" customHeight="1" x14ac:dyDescent="0.2">
      <c r="H45" s="43"/>
    </row>
    <row r="48" spans="1:11" x14ac:dyDescent="0.2">
      <c r="A48" s="62"/>
    </row>
  </sheetData>
  <mergeCells count="21">
    <mergeCell ref="C10:C11"/>
    <mergeCell ref="A19:G19"/>
    <mergeCell ref="F10:F11"/>
    <mergeCell ref="B8:G8"/>
    <mergeCell ref="H8:M8"/>
    <mergeCell ref="J10:J11"/>
    <mergeCell ref="L10:L11"/>
    <mergeCell ref="M10:M11"/>
    <mergeCell ref="K9:M9"/>
    <mergeCell ref="H9:J9"/>
    <mergeCell ref="A8:A11"/>
    <mergeCell ref="D10:D11"/>
    <mergeCell ref="E9:G9"/>
    <mergeCell ref="B9:D9"/>
    <mergeCell ref="I10:I11"/>
    <mergeCell ref="G10:G11"/>
    <mergeCell ref="E32:K37"/>
    <mergeCell ref="G23:H23"/>
    <mergeCell ref="D21:H21"/>
    <mergeCell ref="D23:D24"/>
    <mergeCell ref="A20:G20"/>
  </mergeCells>
  <phoneticPr fontId="0" type="noConversion"/>
  <pageMargins left="0.59055118110236227" right="0.59055118110236227" top="0.59055118110236227" bottom="0.59055118110236227" header="0.39370078740157483" footer="0.23622047244094491"/>
  <pageSetup paperSize="9" scale="83" orientation="landscape" r:id="rId1"/>
  <headerFooter alignWithMargins="0">
    <oddHeader>&amp;C&amp;"Times New Roman,Kalın"&amp;12 LİSANSÜSTÜ PROGRAMLARA BAŞVURULAR (2015-2016 EĞİTİM ÖĞRETİM YILI I. DÖNEMİ)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>
    <tabColor rgb="FF00B050"/>
  </sheetPr>
  <dimension ref="A3:L35"/>
  <sheetViews>
    <sheetView topLeftCell="A4" zoomScale="85" zoomScaleNormal="85" workbookViewId="0">
      <selection activeCell="A31" sqref="A31"/>
    </sheetView>
  </sheetViews>
  <sheetFormatPr defaultRowHeight="12.75" x14ac:dyDescent="0.2"/>
  <cols>
    <col min="1" max="1" width="12.28515625" style="159" customWidth="1"/>
    <col min="2" max="2" width="18.28515625" style="159" bestFit="1" customWidth="1"/>
    <col min="3" max="3" width="20.140625" style="159" bestFit="1" customWidth="1"/>
    <col min="4" max="4" width="18.28515625" style="159" bestFit="1" customWidth="1"/>
    <col min="5" max="5" width="20.140625" style="159" bestFit="1" customWidth="1"/>
    <col min="6" max="6" width="59.140625" style="159" customWidth="1"/>
    <col min="7" max="16384" width="9.140625" style="159"/>
  </cols>
  <sheetData>
    <row r="3" spans="1:5" x14ac:dyDescent="0.2">
      <c r="A3" s="2552"/>
      <c r="B3" s="2552"/>
      <c r="C3" s="2552"/>
      <c r="D3" s="2552"/>
      <c r="E3" s="2552"/>
    </row>
    <row r="5" spans="1:5" ht="12.75" customHeight="1" x14ac:dyDescent="0.2">
      <c r="A5" s="2554" t="s">
        <v>622</v>
      </c>
      <c r="B5" s="2554"/>
      <c r="C5" s="2554"/>
      <c r="D5" s="2554"/>
      <c r="E5" s="2554"/>
    </row>
    <row r="6" spans="1:5" ht="20.100000000000001" customHeight="1" thickBot="1" x14ac:dyDescent="0.25">
      <c r="A6" s="23"/>
      <c r="B6" s="23"/>
      <c r="C6" s="23"/>
      <c r="D6" s="23"/>
      <c r="E6" s="23"/>
    </row>
    <row r="7" spans="1:5" ht="20.100000000000001" customHeight="1" thickBot="1" x14ac:dyDescent="0.25">
      <c r="A7" s="2560" t="s">
        <v>314</v>
      </c>
      <c r="B7" s="2550" t="s">
        <v>131</v>
      </c>
      <c r="C7" s="2551"/>
      <c r="D7" s="2550" t="s">
        <v>514</v>
      </c>
      <c r="E7" s="2551"/>
    </row>
    <row r="8" spans="1:5" ht="30" customHeight="1" thickBot="1" x14ac:dyDescent="0.25">
      <c r="A8" s="2429"/>
      <c r="B8" s="41" t="s">
        <v>611</v>
      </c>
      <c r="C8" s="41" t="s">
        <v>220</v>
      </c>
      <c r="D8" s="41" t="s">
        <v>611</v>
      </c>
      <c r="E8" s="41" t="s">
        <v>220</v>
      </c>
    </row>
    <row r="9" spans="1:5" ht="20.100000000000001" customHeight="1" x14ac:dyDescent="0.2">
      <c r="A9" s="1287" t="s">
        <v>317</v>
      </c>
      <c r="B9" s="958">
        <v>479</v>
      </c>
      <c r="C9" s="958">
        <v>471</v>
      </c>
      <c r="D9" s="958">
        <v>149</v>
      </c>
      <c r="E9" s="958">
        <v>144</v>
      </c>
    </row>
    <row r="10" spans="1:5" ht="20.100000000000001" customHeight="1" x14ac:dyDescent="0.2">
      <c r="A10" s="1288" t="s">
        <v>318</v>
      </c>
      <c r="B10" s="962">
        <v>247</v>
      </c>
      <c r="C10" s="962">
        <v>236</v>
      </c>
      <c r="D10" s="962">
        <v>145</v>
      </c>
      <c r="E10" s="962">
        <v>143</v>
      </c>
    </row>
    <row r="11" spans="1:5" ht="20.100000000000001" customHeight="1" x14ac:dyDescent="0.2">
      <c r="A11" s="1288" t="s">
        <v>319</v>
      </c>
      <c r="B11" s="962">
        <v>3</v>
      </c>
      <c r="C11" s="962">
        <v>3</v>
      </c>
      <c r="D11" s="962">
        <v>1</v>
      </c>
      <c r="E11" s="962">
        <v>1</v>
      </c>
    </row>
    <row r="12" spans="1:5" ht="20.100000000000001" customHeight="1" x14ac:dyDescent="0.2">
      <c r="A12" s="1288" t="s">
        <v>302</v>
      </c>
      <c r="B12" s="962">
        <v>41</v>
      </c>
      <c r="C12" s="962">
        <v>39</v>
      </c>
      <c r="D12" s="962">
        <v>32</v>
      </c>
      <c r="E12" s="962">
        <v>31</v>
      </c>
    </row>
    <row r="13" spans="1:5" ht="20.100000000000001" customHeight="1" thickBot="1" x14ac:dyDescent="0.25">
      <c r="A13" s="1289" t="s">
        <v>325</v>
      </c>
      <c r="B13" s="974">
        <v>34</v>
      </c>
      <c r="C13" s="974">
        <v>34</v>
      </c>
      <c r="D13" s="974">
        <v>24</v>
      </c>
      <c r="E13" s="974">
        <v>22</v>
      </c>
    </row>
    <row r="14" spans="1:5" ht="20.100000000000001" customHeight="1" thickBot="1" x14ac:dyDescent="0.25">
      <c r="A14" s="879" t="s">
        <v>145</v>
      </c>
      <c r="B14" s="41">
        <f>SUM(B9:B13)</f>
        <v>804</v>
      </c>
      <c r="C14" s="41">
        <f>SUM(C9:C13)</f>
        <v>783</v>
      </c>
      <c r="D14" s="41">
        <f>SUM(D9:D13)</f>
        <v>351</v>
      </c>
      <c r="E14" s="41">
        <f>SUM(E9:E13)</f>
        <v>341</v>
      </c>
    </row>
    <row r="15" spans="1:5" ht="15.75" customHeight="1" x14ac:dyDescent="0.2">
      <c r="A15" s="14"/>
      <c r="B15" s="1290"/>
      <c r="C15" s="1290"/>
      <c r="D15" s="1290"/>
      <c r="E15" s="1290"/>
    </row>
    <row r="16" spans="1:5" ht="15.75" customHeight="1" x14ac:dyDescent="0.2">
      <c r="A16" s="2553" t="s">
        <v>954</v>
      </c>
      <c r="B16" s="2553"/>
      <c r="C16" s="2553"/>
      <c r="D16" s="2553"/>
      <c r="E16" s="2553"/>
    </row>
    <row r="17" spans="1:12" ht="15.75" customHeight="1" x14ac:dyDescent="0.2">
      <c r="A17" s="1291"/>
      <c r="B17" s="1291"/>
      <c r="C17" s="1291"/>
      <c r="D17" s="1291"/>
      <c r="E17" s="1291"/>
    </row>
    <row r="18" spans="1:12" ht="15.75" customHeight="1" x14ac:dyDescent="0.2">
      <c r="A18" s="2549" t="s">
        <v>623</v>
      </c>
      <c r="B18" s="2549"/>
      <c r="C18" s="2549"/>
      <c r="D18" s="2549"/>
      <c r="E18" s="2549"/>
      <c r="F18" s="1292"/>
      <c r="G18" s="1292"/>
    </row>
    <row r="19" spans="1:12" ht="15.75" customHeight="1" thickBot="1" x14ac:dyDescent="0.25">
      <c r="A19" s="14"/>
      <c r="B19" s="14"/>
      <c r="C19" s="14"/>
      <c r="D19" s="14"/>
      <c r="E19" s="14"/>
    </row>
    <row r="20" spans="1:12" ht="20.100000000000001" customHeight="1" x14ac:dyDescent="0.2">
      <c r="A20" s="14"/>
      <c r="B20" s="2561" t="s">
        <v>314</v>
      </c>
      <c r="C20" s="2545" t="s">
        <v>624</v>
      </c>
      <c r="D20" s="2555"/>
      <c r="E20" s="14"/>
      <c r="K20" s="24"/>
      <c r="L20" s="24"/>
    </row>
    <row r="21" spans="1:12" ht="20.100000000000001" customHeight="1" x14ac:dyDescent="0.2">
      <c r="A21" s="14"/>
      <c r="B21" s="2562"/>
      <c r="C21" s="2556"/>
      <c r="D21" s="2557"/>
      <c r="E21" s="14"/>
      <c r="K21" s="24"/>
      <c r="L21" s="24"/>
    </row>
    <row r="22" spans="1:12" ht="20.100000000000001" customHeight="1" thickBot="1" x14ac:dyDescent="0.25">
      <c r="A22" s="14"/>
      <c r="B22" s="2562"/>
      <c r="C22" s="2558"/>
      <c r="D22" s="2559"/>
      <c r="E22" s="14"/>
      <c r="K22" s="24"/>
      <c r="L22" s="24"/>
    </row>
    <row r="23" spans="1:12" ht="20.100000000000001" customHeight="1" thickBot="1" x14ac:dyDescent="0.25">
      <c r="A23" s="14"/>
      <c r="B23" s="2563"/>
      <c r="C23" s="1293" t="s">
        <v>321</v>
      </c>
      <c r="D23" s="1293" t="s">
        <v>514</v>
      </c>
      <c r="E23" s="14"/>
      <c r="K23" s="24"/>
      <c r="L23" s="45"/>
    </row>
    <row r="24" spans="1:12" ht="20.100000000000001" customHeight="1" x14ac:dyDescent="0.2">
      <c r="A24" s="14"/>
      <c r="B24" s="1294" t="s">
        <v>317</v>
      </c>
      <c r="C24" s="958">
        <v>222</v>
      </c>
      <c r="D24" s="958">
        <v>67</v>
      </c>
      <c r="E24" s="14"/>
      <c r="K24" s="24"/>
      <c r="L24" s="45"/>
    </row>
    <row r="25" spans="1:12" ht="20.100000000000001" customHeight="1" x14ac:dyDescent="0.2">
      <c r="A25" s="14"/>
      <c r="B25" s="1295" t="s">
        <v>318</v>
      </c>
      <c r="C25" s="962">
        <v>93</v>
      </c>
      <c r="D25" s="962">
        <v>61</v>
      </c>
      <c r="E25" s="14"/>
      <c r="K25" s="24"/>
      <c r="L25" s="45"/>
    </row>
    <row r="26" spans="1:12" ht="20.100000000000001" customHeight="1" x14ac:dyDescent="0.2">
      <c r="A26" s="14"/>
      <c r="B26" s="1295" t="s">
        <v>319</v>
      </c>
      <c r="C26" s="962">
        <v>1</v>
      </c>
      <c r="D26" s="962">
        <v>2</v>
      </c>
      <c r="E26" s="14"/>
      <c r="K26" s="24"/>
      <c r="L26" s="45"/>
    </row>
    <row r="27" spans="1:12" ht="20.100000000000001" customHeight="1" x14ac:dyDescent="0.2">
      <c r="A27" s="14"/>
      <c r="B27" s="1295" t="s">
        <v>302</v>
      </c>
      <c r="C27" s="962">
        <v>32</v>
      </c>
      <c r="D27" s="962">
        <v>8</v>
      </c>
      <c r="E27" s="14"/>
      <c r="K27" s="24"/>
      <c r="L27" s="45"/>
    </row>
    <row r="28" spans="1:12" ht="20.100000000000001" customHeight="1" thickBot="1" x14ac:dyDescent="0.25">
      <c r="A28" s="14"/>
      <c r="B28" s="1296" t="s">
        <v>325</v>
      </c>
      <c r="C28" s="974">
        <v>7</v>
      </c>
      <c r="D28" s="974">
        <v>7</v>
      </c>
      <c r="E28" s="14"/>
      <c r="K28" s="24"/>
      <c r="L28" s="45"/>
    </row>
    <row r="29" spans="1:12" ht="20.100000000000001" customHeight="1" thickBot="1" x14ac:dyDescent="0.25">
      <c r="A29" s="14"/>
      <c r="B29" s="1297" t="s">
        <v>145</v>
      </c>
      <c r="C29" s="41">
        <f>SUM(C24:C28)</f>
        <v>355</v>
      </c>
      <c r="D29" s="41">
        <f>SUM(D24:D28)</f>
        <v>145</v>
      </c>
      <c r="E29" s="14"/>
      <c r="K29" s="24"/>
      <c r="L29" s="45"/>
    </row>
    <row r="30" spans="1:12" ht="20.100000000000001" customHeight="1" x14ac:dyDescent="0.2">
      <c r="A30" s="14"/>
      <c r="B30" s="187"/>
      <c r="C30" s="23"/>
      <c r="D30" s="23"/>
      <c r="E30" s="14"/>
      <c r="K30" s="24"/>
      <c r="L30" s="45"/>
    </row>
    <row r="31" spans="1:12" x14ac:dyDescent="0.2">
      <c r="A31" s="1298" t="s">
        <v>1132</v>
      </c>
      <c r="B31" s="14"/>
      <c r="C31" s="14"/>
      <c r="D31" s="14"/>
      <c r="E31" s="14"/>
      <c r="F31" s="187"/>
      <c r="G31" s="23"/>
      <c r="H31" s="23"/>
      <c r="I31" s="46"/>
      <c r="J31" s="24"/>
      <c r="K31" s="24"/>
      <c r="L31" s="45"/>
    </row>
    <row r="32" spans="1:12" ht="12.75" customHeight="1" x14ac:dyDescent="0.2">
      <c r="A32" s="14" t="s">
        <v>2</v>
      </c>
      <c r="B32" s="14"/>
      <c r="C32" s="14"/>
      <c r="D32" s="14"/>
      <c r="E32" s="14"/>
      <c r="F32" s="14"/>
    </row>
    <row r="33" spans="1:7" x14ac:dyDescent="0.2">
      <c r="A33" s="2533"/>
      <c r="B33" s="2533"/>
      <c r="C33" s="2533"/>
      <c r="D33" s="2533"/>
      <c r="E33" s="2533"/>
      <c r="F33" s="182"/>
      <c r="G33" s="182"/>
    </row>
    <row r="34" spans="1:7" x14ac:dyDescent="0.2">
      <c r="A34" s="182"/>
      <c r="B34" s="182"/>
      <c r="C34" s="182"/>
      <c r="D34" s="182"/>
      <c r="E34" s="182"/>
      <c r="F34" s="182"/>
      <c r="G34" s="182"/>
    </row>
    <row r="35" spans="1:7" ht="12.75" customHeight="1" x14ac:dyDescent="0.2">
      <c r="A35" s="182"/>
      <c r="B35" s="182"/>
      <c r="C35" s="182"/>
      <c r="D35" s="182"/>
      <c r="E35" s="182"/>
      <c r="F35" s="182"/>
      <c r="G35" s="182"/>
    </row>
  </sheetData>
  <mergeCells count="10">
    <mergeCell ref="A33:E33"/>
    <mergeCell ref="A18:E18"/>
    <mergeCell ref="D7:E7"/>
    <mergeCell ref="A3:E3"/>
    <mergeCell ref="A16:E16"/>
    <mergeCell ref="A5:E5"/>
    <mergeCell ref="C20:D22"/>
    <mergeCell ref="B7:C7"/>
    <mergeCell ref="A7:A8"/>
    <mergeCell ref="B20:B23"/>
  </mergeCells>
  <phoneticPr fontId="18" type="noConversion"/>
  <printOptions horizontalCentered="1"/>
  <pageMargins left="0.74803149606299213" right="0.74803149606299213" top="0.86614173228346458" bottom="0.51181102362204722" header="0.51181102362204722" footer="0.51181102362204722"/>
  <pageSetup paperSize="9" scale="91" orientation="portrait" r:id="rId1"/>
  <headerFooter alignWithMargins="0">
    <oddHeader xml:space="preserve">&amp;C&amp;"Times New Roman,Kalın"&amp;12LİSANSÜSTÜ PROGRAMLARA BAŞVURULARDA İNGİLİZCE YETERLİK
 (2015-2016 EĞİTİM ÖĞRETİM YILI I. DÖNEMİ)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>
    <tabColor rgb="FF00B050"/>
  </sheetPr>
  <dimension ref="A3:L35"/>
  <sheetViews>
    <sheetView zoomScale="85" zoomScaleNormal="85" workbookViewId="0">
      <selection activeCell="E10" sqref="E10"/>
    </sheetView>
  </sheetViews>
  <sheetFormatPr defaultRowHeight="12.75" x14ac:dyDescent="0.2"/>
  <cols>
    <col min="1" max="1" width="12.28515625" style="159" customWidth="1"/>
    <col min="2" max="5" width="20.7109375" style="159" customWidth="1"/>
    <col min="6" max="6" width="59.140625" style="159" customWidth="1"/>
    <col min="7" max="16384" width="9.140625" style="159"/>
  </cols>
  <sheetData>
    <row r="3" spans="1:5" x14ac:dyDescent="0.2">
      <c r="A3" s="2552"/>
      <c r="B3" s="2552"/>
      <c r="C3" s="2552"/>
      <c r="D3" s="2552"/>
      <c r="E3" s="2552"/>
    </row>
    <row r="5" spans="1:5" ht="12.75" customHeight="1" x14ac:dyDescent="0.2">
      <c r="A5" s="2554" t="s">
        <v>622</v>
      </c>
      <c r="B5" s="2554"/>
      <c r="C5" s="2554"/>
      <c r="D5" s="2554"/>
      <c r="E5" s="2554"/>
    </row>
    <row r="6" spans="1:5" ht="20.100000000000001" customHeight="1" thickBot="1" x14ac:dyDescent="0.25">
      <c r="A6" s="23"/>
      <c r="B6" s="23"/>
      <c r="C6" s="23"/>
      <c r="D6" s="23"/>
      <c r="E6" s="23"/>
    </row>
    <row r="7" spans="1:5" ht="20.100000000000001" customHeight="1" thickBot="1" x14ac:dyDescent="0.25">
      <c r="A7" s="2560" t="s">
        <v>314</v>
      </c>
      <c r="B7" s="2550" t="s">
        <v>131</v>
      </c>
      <c r="C7" s="2551"/>
      <c r="D7" s="2550" t="s">
        <v>514</v>
      </c>
      <c r="E7" s="2551"/>
    </row>
    <row r="8" spans="1:5" ht="30" customHeight="1" thickBot="1" x14ac:dyDescent="0.25">
      <c r="A8" s="2429"/>
      <c r="B8" s="41" t="s">
        <v>611</v>
      </c>
      <c r="C8" s="41" t="s">
        <v>220</v>
      </c>
      <c r="D8" s="41" t="s">
        <v>611</v>
      </c>
      <c r="E8" s="41" t="s">
        <v>220</v>
      </c>
    </row>
    <row r="9" spans="1:5" ht="20.100000000000001" customHeight="1" x14ac:dyDescent="0.2">
      <c r="A9" s="1287" t="s">
        <v>317</v>
      </c>
      <c r="B9" s="958">
        <v>169</v>
      </c>
      <c r="C9" s="958">
        <v>160</v>
      </c>
      <c r="D9" s="958">
        <v>62</v>
      </c>
      <c r="E9" s="958">
        <v>55</v>
      </c>
    </row>
    <row r="10" spans="1:5" ht="20.100000000000001" customHeight="1" x14ac:dyDescent="0.2">
      <c r="A10" s="1288" t="s">
        <v>318</v>
      </c>
      <c r="B10" s="962">
        <v>14</v>
      </c>
      <c r="C10" s="962">
        <v>11</v>
      </c>
      <c r="D10" s="962">
        <v>11</v>
      </c>
      <c r="E10" s="962">
        <v>10</v>
      </c>
    </row>
    <row r="11" spans="1:5" ht="20.100000000000001" customHeight="1" x14ac:dyDescent="0.2">
      <c r="A11" s="1288" t="s">
        <v>319</v>
      </c>
      <c r="B11" s="962"/>
      <c r="C11" s="962"/>
      <c r="D11" s="962"/>
      <c r="E11" s="962"/>
    </row>
    <row r="12" spans="1:5" ht="20.100000000000001" customHeight="1" x14ac:dyDescent="0.2">
      <c r="A12" s="1288" t="s">
        <v>302</v>
      </c>
      <c r="B12" s="962">
        <v>6</v>
      </c>
      <c r="C12" s="962">
        <v>6</v>
      </c>
      <c r="D12" s="962">
        <v>7</v>
      </c>
      <c r="E12" s="962">
        <v>6</v>
      </c>
    </row>
    <row r="13" spans="1:5" ht="20.100000000000001" customHeight="1" thickBot="1" x14ac:dyDescent="0.25">
      <c r="A13" s="1289" t="s">
        <v>325</v>
      </c>
      <c r="B13" s="974">
        <v>3</v>
      </c>
      <c r="C13" s="974">
        <v>2</v>
      </c>
      <c r="D13" s="974"/>
      <c r="E13" s="974"/>
    </row>
    <row r="14" spans="1:5" ht="20.100000000000001" customHeight="1" thickBot="1" x14ac:dyDescent="0.25">
      <c r="A14" s="879" t="s">
        <v>145</v>
      </c>
      <c r="B14" s="41">
        <f>SUM(B9:B13)</f>
        <v>192</v>
      </c>
      <c r="C14" s="41">
        <f>SUM(C9:C13)</f>
        <v>179</v>
      </c>
      <c r="D14" s="41">
        <f>SUM(D9:D13)</f>
        <v>80</v>
      </c>
      <c r="E14" s="41">
        <f>SUM(E9:E13)</f>
        <v>71</v>
      </c>
    </row>
    <row r="15" spans="1:5" ht="15.75" customHeight="1" x14ac:dyDescent="0.2">
      <c r="A15" s="14"/>
      <c r="B15" s="1290"/>
      <c r="C15" s="1290"/>
      <c r="D15" s="1290"/>
      <c r="E15" s="1290"/>
    </row>
    <row r="16" spans="1:5" ht="15.75" customHeight="1" x14ac:dyDescent="0.2">
      <c r="A16" s="2553" t="s">
        <v>956</v>
      </c>
      <c r="B16" s="2553"/>
      <c r="C16" s="2553"/>
      <c r="D16" s="2553"/>
      <c r="E16" s="2553"/>
    </row>
    <row r="17" spans="1:12" ht="15.75" customHeight="1" x14ac:dyDescent="0.2">
      <c r="A17" s="1291"/>
      <c r="B17" s="1291"/>
      <c r="C17" s="1291"/>
      <c r="D17" s="1291"/>
      <c r="E17" s="1291"/>
    </row>
    <row r="18" spans="1:12" ht="15.75" customHeight="1" x14ac:dyDescent="0.2">
      <c r="A18" s="2549" t="s">
        <v>623</v>
      </c>
      <c r="B18" s="2549"/>
      <c r="C18" s="2549"/>
      <c r="D18" s="2549"/>
      <c r="E18" s="2549"/>
      <c r="F18" s="1292"/>
      <c r="G18" s="1292"/>
    </row>
    <row r="19" spans="1:12" ht="15.75" customHeight="1" thickBot="1" x14ac:dyDescent="0.25">
      <c r="A19" s="14"/>
      <c r="B19" s="14"/>
      <c r="C19" s="14"/>
      <c r="D19" s="14"/>
      <c r="E19" s="14"/>
    </row>
    <row r="20" spans="1:12" ht="20.100000000000001" customHeight="1" x14ac:dyDescent="0.2">
      <c r="A20" s="14"/>
      <c r="B20" s="2561" t="s">
        <v>314</v>
      </c>
      <c r="C20" s="2545" t="s">
        <v>624</v>
      </c>
      <c r="D20" s="2555"/>
      <c r="E20" s="14"/>
      <c r="K20" s="24"/>
      <c r="L20" s="24"/>
    </row>
    <row r="21" spans="1:12" ht="20.100000000000001" customHeight="1" x14ac:dyDescent="0.2">
      <c r="A21" s="14"/>
      <c r="B21" s="2562"/>
      <c r="C21" s="2556"/>
      <c r="D21" s="2557"/>
      <c r="E21" s="14"/>
      <c r="K21" s="24"/>
      <c r="L21" s="24"/>
    </row>
    <row r="22" spans="1:12" ht="20.100000000000001" customHeight="1" thickBot="1" x14ac:dyDescent="0.25">
      <c r="A22" s="14"/>
      <c r="B22" s="2562"/>
      <c r="C22" s="2558"/>
      <c r="D22" s="2559"/>
      <c r="E22" s="14"/>
      <c r="K22" s="24"/>
      <c r="L22" s="24"/>
    </row>
    <row r="23" spans="1:12" ht="20.100000000000001" customHeight="1" thickBot="1" x14ac:dyDescent="0.25">
      <c r="A23" s="14"/>
      <c r="B23" s="2563"/>
      <c r="C23" s="1293" t="s">
        <v>321</v>
      </c>
      <c r="D23" s="1293" t="s">
        <v>514</v>
      </c>
      <c r="E23" s="14"/>
      <c r="K23" s="24"/>
      <c r="L23" s="45"/>
    </row>
    <row r="24" spans="1:12" ht="20.100000000000001" customHeight="1" x14ac:dyDescent="0.2">
      <c r="A24" s="14"/>
      <c r="B24" s="1294" t="s">
        <v>317</v>
      </c>
      <c r="C24" s="958">
        <v>160</v>
      </c>
      <c r="D24" s="958">
        <v>55</v>
      </c>
      <c r="E24" s="14"/>
      <c r="K24" s="24"/>
      <c r="L24" s="45"/>
    </row>
    <row r="25" spans="1:12" ht="20.100000000000001" customHeight="1" x14ac:dyDescent="0.2">
      <c r="A25" s="14"/>
      <c r="B25" s="1295" t="s">
        <v>318</v>
      </c>
      <c r="C25" s="962">
        <v>7</v>
      </c>
      <c r="D25" s="962">
        <v>10</v>
      </c>
      <c r="E25" s="14"/>
      <c r="K25" s="24"/>
      <c r="L25" s="45"/>
    </row>
    <row r="26" spans="1:12" ht="20.100000000000001" customHeight="1" x14ac:dyDescent="0.2">
      <c r="A26" s="14"/>
      <c r="B26" s="1295" t="s">
        <v>319</v>
      </c>
      <c r="C26" s="962"/>
      <c r="D26" s="962">
        <v>1</v>
      </c>
      <c r="E26" s="14"/>
      <c r="K26" s="24"/>
      <c r="L26" s="45"/>
    </row>
    <row r="27" spans="1:12" ht="20.100000000000001" customHeight="1" x14ac:dyDescent="0.2">
      <c r="A27" s="14"/>
      <c r="B27" s="1295" t="s">
        <v>302</v>
      </c>
      <c r="C27" s="962">
        <v>10</v>
      </c>
      <c r="D27" s="962">
        <v>9</v>
      </c>
      <c r="E27" s="14"/>
      <c r="K27" s="24"/>
      <c r="L27" s="45"/>
    </row>
    <row r="28" spans="1:12" ht="20.100000000000001" customHeight="1" thickBot="1" x14ac:dyDescent="0.25">
      <c r="A28" s="14"/>
      <c r="B28" s="1296" t="s">
        <v>325</v>
      </c>
      <c r="C28" s="974"/>
      <c r="D28" s="974"/>
      <c r="E28" s="14"/>
      <c r="K28" s="24"/>
      <c r="L28" s="45"/>
    </row>
    <row r="29" spans="1:12" ht="20.100000000000001" customHeight="1" thickBot="1" x14ac:dyDescent="0.25">
      <c r="A29" s="14"/>
      <c r="B29" s="1297" t="s">
        <v>145</v>
      </c>
      <c r="C29" s="41">
        <f>SUM(C24:C28)</f>
        <v>177</v>
      </c>
      <c r="D29" s="41">
        <f>SUM(D24:D28)</f>
        <v>75</v>
      </c>
      <c r="E29" s="14"/>
      <c r="K29" s="24"/>
      <c r="L29" s="45"/>
    </row>
    <row r="30" spans="1:12" ht="20.100000000000001" customHeight="1" x14ac:dyDescent="0.2">
      <c r="A30" s="14"/>
      <c r="B30" s="187"/>
      <c r="C30" s="23"/>
      <c r="D30" s="23"/>
      <c r="E30" s="14"/>
      <c r="K30" s="24"/>
      <c r="L30" s="45"/>
    </row>
    <row r="31" spans="1:12" x14ac:dyDescent="0.2">
      <c r="A31" s="1299" t="s">
        <v>955</v>
      </c>
      <c r="B31" s="14"/>
      <c r="C31" s="14"/>
      <c r="D31" s="14"/>
      <c r="E31" s="14"/>
      <c r="F31" s="187"/>
      <c r="G31" s="23"/>
      <c r="H31" s="23"/>
      <c r="I31" s="46"/>
      <c r="J31" s="24"/>
      <c r="K31" s="24"/>
      <c r="L31" s="45"/>
    </row>
    <row r="32" spans="1:12" ht="12.75" customHeight="1" x14ac:dyDescent="0.2">
      <c r="A32" s="14" t="s">
        <v>2</v>
      </c>
      <c r="B32" s="14"/>
      <c r="C32" s="14"/>
      <c r="D32" s="14"/>
      <c r="E32" s="14"/>
      <c r="F32" s="14"/>
    </row>
    <row r="33" spans="1:7" x14ac:dyDescent="0.2">
      <c r="A33" s="2564"/>
      <c r="B33" s="2564"/>
      <c r="C33" s="2564"/>
      <c r="D33" s="2564"/>
      <c r="E33" s="2564"/>
      <c r="F33" s="182"/>
      <c r="G33" s="182"/>
    </row>
    <row r="34" spans="1:7" x14ac:dyDescent="0.2">
      <c r="A34" s="1300"/>
      <c r="B34" s="1300"/>
      <c r="C34" s="1300"/>
      <c r="D34" s="1300"/>
      <c r="E34" s="1300"/>
      <c r="F34" s="182"/>
      <c r="G34" s="182"/>
    </row>
    <row r="35" spans="1:7" ht="12.75" customHeight="1" x14ac:dyDescent="0.2">
      <c r="A35" s="182"/>
      <c r="B35" s="182"/>
      <c r="C35" s="182"/>
      <c r="D35" s="182"/>
      <c r="E35" s="182"/>
      <c r="F35" s="182"/>
      <c r="G35" s="182"/>
    </row>
  </sheetData>
  <mergeCells count="10">
    <mergeCell ref="A33:E33"/>
    <mergeCell ref="A18:E18"/>
    <mergeCell ref="D7:E7"/>
    <mergeCell ref="A3:E3"/>
    <mergeCell ref="A16:E16"/>
    <mergeCell ref="A5:E5"/>
    <mergeCell ref="C20:D22"/>
    <mergeCell ref="B7:C7"/>
    <mergeCell ref="A7:A8"/>
    <mergeCell ref="B20:B23"/>
  </mergeCells>
  <phoneticPr fontId="30" type="noConversion"/>
  <printOptions horizontalCentered="1"/>
  <pageMargins left="0.74803149606299213" right="0.74803149606299213" top="0.86614173228346458" bottom="0.51181102362204722" header="0.51181102362204722" footer="0.51181102362204722"/>
  <pageSetup paperSize="9" scale="91" orientation="portrait" r:id="rId1"/>
  <headerFooter alignWithMargins="0">
    <oddHeader xml:space="preserve">&amp;C&amp;"Times New Roman,Kalın"&amp;12             LİSANSÜSTÜ PROGRAMLARA BAŞVURULARDA İNGİLİZCE YETERLİK                                                (2014-2015 EĞİTİM ÖĞRETİM YILI II. DÖNEMİ)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>
    <tabColor rgb="FF00B050"/>
  </sheetPr>
  <dimension ref="A1:O99"/>
  <sheetViews>
    <sheetView topLeftCell="A35" zoomScaleNormal="100" zoomScalePageLayoutView="86" workbookViewId="0">
      <selection activeCell="C64" sqref="C64"/>
    </sheetView>
  </sheetViews>
  <sheetFormatPr defaultColWidth="11.42578125" defaultRowHeight="15" x14ac:dyDescent="0.2"/>
  <cols>
    <col min="1" max="1" width="62.85546875" style="29" customWidth="1"/>
    <col min="2" max="2" width="19.7109375" style="30" customWidth="1"/>
    <col min="3" max="3" width="30.7109375" style="30" customWidth="1"/>
    <col min="4" max="4" width="41.7109375" style="31" customWidth="1"/>
    <col min="5" max="7" width="7.7109375" customWidth="1"/>
    <col min="8" max="14" width="7.7109375" style="13" customWidth="1"/>
    <col min="15" max="16384" width="11.42578125" style="13"/>
  </cols>
  <sheetData>
    <row r="1" spans="1:14" s="33" customFormat="1" ht="30" customHeight="1" thickBot="1" x14ac:dyDescent="0.25">
      <c r="A1" s="254"/>
      <c r="B1" s="255" t="s">
        <v>492</v>
      </c>
      <c r="C1" s="255" t="s">
        <v>272</v>
      </c>
      <c r="D1" s="256" t="s">
        <v>493</v>
      </c>
      <c r="E1" s="246" t="s">
        <v>597</v>
      </c>
      <c r="F1" s="246" t="s">
        <v>599</v>
      </c>
      <c r="G1" s="246" t="s">
        <v>598</v>
      </c>
      <c r="H1" s="246" t="s">
        <v>600</v>
      </c>
      <c r="I1" s="246" t="s">
        <v>601</v>
      </c>
      <c r="J1" s="246" t="s">
        <v>602</v>
      </c>
      <c r="K1" s="246" t="s">
        <v>603</v>
      </c>
      <c r="L1" s="246" t="s">
        <v>604</v>
      </c>
      <c r="M1" s="246" t="s">
        <v>605</v>
      </c>
      <c r="N1" s="246" t="s">
        <v>606</v>
      </c>
    </row>
    <row r="2" spans="1:14" s="33" customFormat="1" ht="15" customHeight="1" thickBot="1" x14ac:dyDescent="0.25">
      <c r="A2" s="257" t="s">
        <v>305</v>
      </c>
      <c r="B2" s="286"/>
      <c r="C2" s="287"/>
      <c r="D2" s="288"/>
      <c r="E2" s="289"/>
      <c r="F2" s="289"/>
      <c r="G2" s="289"/>
      <c r="H2" s="289"/>
      <c r="I2" s="289"/>
      <c r="J2" s="289"/>
      <c r="K2" s="289"/>
      <c r="L2" s="289"/>
      <c r="M2" s="289"/>
      <c r="N2" s="310"/>
    </row>
    <row r="3" spans="1:14" ht="15" customHeight="1" thickBot="1" x14ac:dyDescent="0.3">
      <c r="A3" s="290" t="s">
        <v>153</v>
      </c>
      <c r="B3" s="344">
        <v>58</v>
      </c>
      <c r="C3" s="727">
        <v>861</v>
      </c>
      <c r="D3" s="725">
        <f>C3/B3</f>
        <v>14.844827586206897</v>
      </c>
      <c r="E3" s="247">
        <v>163</v>
      </c>
      <c r="F3" s="221">
        <v>121</v>
      </c>
      <c r="G3" s="221">
        <v>128</v>
      </c>
      <c r="H3" s="221">
        <v>138</v>
      </c>
      <c r="I3" s="221">
        <v>107</v>
      </c>
      <c r="J3" s="221">
        <v>72</v>
      </c>
      <c r="K3" s="221">
        <v>43</v>
      </c>
      <c r="L3" s="221">
        <v>23</v>
      </c>
      <c r="M3" s="221">
        <v>32</v>
      </c>
      <c r="N3" s="222">
        <v>34</v>
      </c>
    </row>
    <row r="4" spans="1:14" ht="15" customHeight="1" thickBot="1" x14ac:dyDescent="0.3">
      <c r="A4" s="292" t="s">
        <v>150</v>
      </c>
      <c r="B4" s="338">
        <v>76</v>
      </c>
      <c r="C4" s="726">
        <v>1663</v>
      </c>
      <c r="D4" s="725">
        <f t="shared" ref="D4:D56" si="0">C4/B4</f>
        <v>21.881578947368421</v>
      </c>
      <c r="E4" s="245">
        <v>219</v>
      </c>
      <c r="F4" s="223">
        <v>246</v>
      </c>
      <c r="G4" s="223">
        <v>285</v>
      </c>
      <c r="H4" s="223">
        <v>272</v>
      </c>
      <c r="I4" s="223">
        <v>228</v>
      </c>
      <c r="J4" s="223">
        <v>145</v>
      </c>
      <c r="K4" s="223">
        <v>121</v>
      </c>
      <c r="L4" s="223">
        <v>60</v>
      </c>
      <c r="M4" s="223">
        <v>46</v>
      </c>
      <c r="N4" s="224">
        <v>41</v>
      </c>
    </row>
    <row r="5" spans="1:14" ht="15" customHeight="1" thickBot="1" x14ac:dyDescent="0.3">
      <c r="A5" s="294" t="s">
        <v>152</v>
      </c>
      <c r="B5" s="351">
        <v>52</v>
      </c>
      <c r="C5" s="903">
        <v>1007</v>
      </c>
      <c r="D5" s="725">
        <f t="shared" si="0"/>
        <v>19.365384615384617</v>
      </c>
      <c r="E5" s="264">
        <v>229</v>
      </c>
      <c r="F5" s="225">
        <v>168</v>
      </c>
      <c r="G5" s="225">
        <v>173</v>
      </c>
      <c r="H5" s="225">
        <v>138</v>
      </c>
      <c r="I5" s="225">
        <v>90</v>
      </c>
      <c r="J5" s="225">
        <v>79</v>
      </c>
      <c r="K5" s="225">
        <v>53</v>
      </c>
      <c r="L5" s="225">
        <v>21</v>
      </c>
      <c r="M5" s="225">
        <v>18</v>
      </c>
      <c r="N5" s="226">
        <v>38</v>
      </c>
    </row>
    <row r="6" spans="1:14" ht="15" customHeight="1" thickBot="1" x14ac:dyDescent="0.3">
      <c r="A6" s="155" t="s">
        <v>145</v>
      </c>
      <c r="B6" s="280">
        <f>SUM(B3:B5)</f>
        <v>186</v>
      </c>
      <c r="C6" s="266">
        <f>SUM(C3:C5)</f>
        <v>3531</v>
      </c>
      <c r="D6" s="725">
        <f t="shared" si="0"/>
        <v>18.983870967741936</v>
      </c>
      <c r="E6" s="280">
        <f t="shared" ref="E6:N6" si="1">SUM(E3:E5)</f>
        <v>611</v>
      </c>
      <c r="F6" s="280">
        <f>SUM(F3:F5)</f>
        <v>535</v>
      </c>
      <c r="G6" s="280">
        <f t="shared" si="1"/>
        <v>586</v>
      </c>
      <c r="H6" s="280">
        <f>SUM(H3:H5)</f>
        <v>548</v>
      </c>
      <c r="I6" s="280">
        <f t="shared" si="1"/>
        <v>425</v>
      </c>
      <c r="J6" s="280">
        <f t="shared" si="1"/>
        <v>296</v>
      </c>
      <c r="K6" s="280">
        <f t="shared" si="1"/>
        <v>217</v>
      </c>
      <c r="L6" s="280">
        <f t="shared" si="1"/>
        <v>104</v>
      </c>
      <c r="M6" s="280">
        <f t="shared" si="1"/>
        <v>96</v>
      </c>
      <c r="N6" s="280">
        <f t="shared" si="1"/>
        <v>113</v>
      </c>
    </row>
    <row r="7" spans="1:14" ht="15" customHeight="1" thickBot="1" x14ac:dyDescent="0.3">
      <c r="A7" s="296" t="s">
        <v>481</v>
      </c>
      <c r="B7" s="267"/>
      <c r="C7" s="905"/>
      <c r="D7" s="725"/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5" customHeight="1" thickBot="1" x14ac:dyDescent="0.3">
      <c r="A8" s="290" t="s">
        <v>154</v>
      </c>
      <c r="B8" s="344">
        <v>79</v>
      </c>
      <c r="C8" s="727">
        <v>897</v>
      </c>
      <c r="D8" s="725">
        <f t="shared" si="0"/>
        <v>11.354430379746836</v>
      </c>
      <c r="E8" s="247">
        <v>213</v>
      </c>
      <c r="F8" s="221">
        <v>163</v>
      </c>
      <c r="G8" s="221">
        <v>140</v>
      </c>
      <c r="H8" s="221">
        <v>107</v>
      </c>
      <c r="I8" s="221">
        <v>96</v>
      </c>
      <c r="J8" s="221">
        <v>52</v>
      </c>
      <c r="K8" s="221">
        <v>42</v>
      </c>
      <c r="L8" s="221">
        <v>10</v>
      </c>
      <c r="M8" s="221">
        <v>35</v>
      </c>
      <c r="N8" s="222">
        <v>39</v>
      </c>
    </row>
    <row r="9" spans="1:14" ht="15" customHeight="1" thickBot="1" x14ac:dyDescent="0.3">
      <c r="A9" s="300" t="s">
        <v>156</v>
      </c>
      <c r="B9" s="902">
        <v>16</v>
      </c>
      <c r="C9" s="729">
        <v>98</v>
      </c>
      <c r="D9" s="725">
        <f t="shared" si="0"/>
        <v>6.125</v>
      </c>
      <c r="E9" s="560">
        <v>4</v>
      </c>
      <c r="F9" s="273">
        <v>7</v>
      </c>
      <c r="G9" s="273">
        <v>14</v>
      </c>
      <c r="H9" s="273">
        <v>7</v>
      </c>
      <c r="I9" s="273">
        <v>9</v>
      </c>
      <c r="J9" s="273">
        <v>13</v>
      </c>
      <c r="K9" s="273">
        <v>5</v>
      </c>
      <c r="L9" s="273">
        <v>8</v>
      </c>
      <c r="M9" s="273">
        <v>4</v>
      </c>
      <c r="N9" s="274">
        <v>27</v>
      </c>
    </row>
    <row r="10" spans="1:14" ht="15" customHeight="1" thickBot="1" x14ac:dyDescent="0.3">
      <c r="A10" s="297" t="s">
        <v>159</v>
      </c>
      <c r="B10" s="338">
        <v>64</v>
      </c>
      <c r="C10" s="726">
        <v>819</v>
      </c>
      <c r="D10" s="725">
        <f t="shared" si="0"/>
        <v>12.796875</v>
      </c>
      <c r="E10" s="245">
        <v>132</v>
      </c>
      <c r="F10" s="223">
        <v>88</v>
      </c>
      <c r="G10" s="223">
        <v>108</v>
      </c>
      <c r="H10" s="223">
        <v>93</v>
      </c>
      <c r="I10" s="223">
        <v>97</v>
      </c>
      <c r="J10" s="223">
        <v>63</v>
      </c>
      <c r="K10" s="223">
        <v>85</v>
      </c>
      <c r="L10" s="223">
        <v>33</v>
      </c>
      <c r="M10" s="223">
        <v>48</v>
      </c>
      <c r="N10" s="224">
        <v>72</v>
      </c>
    </row>
    <row r="11" spans="1:14" ht="15" customHeight="1" thickBot="1" x14ac:dyDescent="0.3">
      <c r="A11" s="297" t="s">
        <v>160</v>
      </c>
      <c r="B11" s="338">
        <v>136</v>
      </c>
      <c r="C11" s="726">
        <v>4373</v>
      </c>
      <c r="D11" s="725">
        <f t="shared" si="0"/>
        <v>32.154411764705884</v>
      </c>
      <c r="E11" s="245">
        <v>327</v>
      </c>
      <c r="F11" s="223">
        <v>252</v>
      </c>
      <c r="G11" s="223">
        <v>359</v>
      </c>
      <c r="H11" s="223">
        <v>359</v>
      </c>
      <c r="I11" s="223">
        <v>466</v>
      </c>
      <c r="J11" s="223">
        <v>407</v>
      </c>
      <c r="K11" s="223">
        <v>375</v>
      </c>
      <c r="L11" s="223">
        <v>424</v>
      </c>
      <c r="M11" s="223">
        <v>816</v>
      </c>
      <c r="N11" s="224">
        <v>588</v>
      </c>
    </row>
    <row r="12" spans="1:14" ht="15" customHeight="1" thickBot="1" x14ac:dyDescent="0.3">
      <c r="A12" s="297" t="s">
        <v>163</v>
      </c>
      <c r="B12" s="338">
        <v>42</v>
      </c>
      <c r="C12" s="726">
        <v>756</v>
      </c>
      <c r="D12" s="725">
        <f t="shared" si="0"/>
        <v>18</v>
      </c>
      <c r="E12" s="245">
        <v>122</v>
      </c>
      <c r="F12" s="223">
        <v>113</v>
      </c>
      <c r="G12" s="223">
        <v>122</v>
      </c>
      <c r="H12" s="223">
        <v>87</v>
      </c>
      <c r="I12" s="223">
        <v>91</v>
      </c>
      <c r="J12" s="223">
        <v>63</v>
      </c>
      <c r="K12" s="223">
        <v>79</v>
      </c>
      <c r="L12" s="223">
        <v>30</v>
      </c>
      <c r="M12" s="223">
        <v>41</v>
      </c>
      <c r="N12" s="224">
        <v>8</v>
      </c>
    </row>
    <row r="13" spans="1:14" ht="15" customHeight="1" thickBot="1" x14ac:dyDescent="0.3">
      <c r="A13" s="297" t="s">
        <v>155</v>
      </c>
      <c r="B13" s="338">
        <v>105</v>
      </c>
      <c r="C13" s="726">
        <v>2690</v>
      </c>
      <c r="D13" s="725">
        <f t="shared" si="0"/>
        <v>25.61904761904762</v>
      </c>
      <c r="E13" s="245">
        <v>189</v>
      </c>
      <c r="F13" s="223">
        <v>204</v>
      </c>
      <c r="G13" s="223">
        <v>273</v>
      </c>
      <c r="H13" s="223">
        <v>344</v>
      </c>
      <c r="I13" s="223">
        <v>479</v>
      </c>
      <c r="J13" s="223">
        <v>334</v>
      </c>
      <c r="K13" s="223">
        <v>306</v>
      </c>
      <c r="L13" s="223">
        <v>174</v>
      </c>
      <c r="M13" s="223">
        <v>162</v>
      </c>
      <c r="N13" s="224">
        <v>225</v>
      </c>
    </row>
    <row r="14" spans="1:14" ht="15" customHeight="1" thickBot="1" x14ac:dyDescent="0.3">
      <c r="A14" s="297" t="s">
        <v>158</v>
      </c>
      <c r="B14" s="338">
        <v>83</v>
      </c>
      <c r="C14" s="726">
        <v>7460</v>
      </c>
      <c r="D14" s="725">
        <f t="shared" si="0"/>
        <v>89.879518072289159</v>
      </c>
      <c r="E14" s="245">
        <v>526</v>
      </c>
      <c r="F14" s="223">
        <v>437</v>
      </c>
      <c r="G14" s="223">
        <v>535</v>
      </c>
      <c r="H14" s="223">
        <v>707</v>
      </c>
      <c r="I14" s="223">
        <v>1021</v>
      </c>
      <c r="J14" s="223">
        <v>660</v>
      </c>
      <c r="K14" s="223">
        <v>645</v>
      </c>
      <c r="L14" s="223">
        <v>911</v>
      </c>
      <c r="M14" s="223">
        <v>737</v>
      </c>
      <c r="N14" s="224">
        <v>1281</v>
      </c>
    </row>
    <row r="15" spans="1:14" ht="15" customHeight="1" thickBot="1" x14ac:dyDescent="0.3">
      <c r="A15" s="297" t="s">
        <v>161</v>
      </c>
      <c r="B15" s="338">
        <v>64</v>
      </c>
      <c r="C15" s="726">
        <v>1786</v>
      </c>
      <c r="D15" s="725">
        <f t="shared" si="0"/>
        <v>27.90625</v>
      </c>
      <c r="E15" s="245">
        <v>714</v>
      </c>
      <c r="F15" s="223">
        <v>301</v>
      </c>
      <c r="G15" s="223">
        <v>218</v>
      </c>
      <c r="H15" s="223">
        <v>146</v>
      </c>
      <c r="I15" s="223">
        <v>139</v>
      </c>
      <c r="J15" s="223">
        <v>81</v>
      </c>
      <c r="K15" s="223">
        <v>49</v>
      </c>
      <c r="L15" s="223">
        <v>28</v>
      </c>
      <c r="M15" s="223">
        <v>56</v>
      </c>
      <c r="N15" s="224">
        <v>54</v>
      </c>
    </row>
    <row r="16" spans="1:14" ht="15" customHeight="1" thickBot="1" x14ac:dyDescent="0.3">
      <c r="A16" s="297" t="s">
        <v>162</v>
      </c>
      <c r="B16" s="338">
        <v>57</v>
      </c>
      <c r="C16" s="726">
        <v>1364</v>
      </c>
      <c r="D16" s="725">
        <f t="shared" si="0"/>
        <v>23.92982456140351</v>
      </c>
      <c r="E16" s="245">
        <v>355</v>
      </c>
      <c r="F16" s="223">
        <v>153</v>
      </c>
      <c r="G16" s="223">
        <v>185</v>
      </c>
      <c r="H16" s="223">
        <v>124</v>
      </c>
      <c r="I16" s="223">
        <v>128</v>
      </c>
      <c r="J16" s="223">
        <v>76</v>
      </c>
      <c r="K16" s="223">
        <v>87</v>
      </c>
      <c r="L16" s="223">
        <v>23</v>
      </c>
      <c r="M16" s="223">
        <v>128</v>
      </c>
      <c r="N16" s="224">
        <v>105</v>
      </c>
    </row>
    <row r="17" spans="1:14" ht="15" customHeight="1" thickBot="1" x14ac:dyDescent="0.3">
      <c r="A17" s="299" t="s">
        <v>157</v>
      </c>
      <c r="B17" s="351">
        <v>80</v>
      </c>
      <c r="C17" s="728">
        <v>630</v>
      </c>
      <c r="D17" s="725">
        <f t="shared" si="0"/>
        <v>7.875</v>
      </c>
      <c r="E17" s="313">
        <v>166</v>
      </c>
      <c r="F17" s="303">
        <v>105</v>
      </c>
      <c r="G17" s="303">
        <v>82</v>
      </c>
      <c r="H17" s="303">
        <v>60</v>
      </c>
      <c r="I17" s="303">
        <v>62</v>
      </c>
      <c r="J17" s="303">
        <v>31</v>
      </c>
      <c r="K17" s="303">
        <v>38</v>
      </c>
      <c r="L17" s="303">
        <v>7</v>
      </c>
      <c r="M17" s="303">
        <v>52</v>
      </c>
      <c r="N17" s="304">
        <v>27</v>
      </c>
    </row>
    <row r="18" spans="1:14" ht="15" customHeight="1" thickBot="1" x14ac:dyDescent="0.3">
      <c r="A18" s="155" t="s">
        <v>145</v>
      </c>
      <c r="B18" s="265">
        <f>SUM(B8:B17)</f>
        <v>726</v>
      </c>
      <c r="C18" s="265">
        <f>SUM(C8:C17)</f>
        <v>20873</v>
      </c>
      <c r="D18" s="725">
        <f t="shared" si="0"/>
        <v>28.750688705234161</v>
      </c>
      <c r="E18" s="270">
        <f>SUM(E8:E17)</f>
        <v>2748</v>
      </c>
      <c r="F18" s="270">
        <f t="shared" ref="F18:N18" si="2">SUM(F8:F17)</f>
        <v>1823</v>
      </c>
      <c r="G18" s="270">
        <f t="shared" si="2"/>
        <v>2036</v>
      </c>
      <c r="H18" s="270">
        <f t="shared" si="2"/>
        <v>2034</v>
      </c>
      <c r="I18" s="270">
        <f t="shared" si="2"/>
        <v>2588</v>
      </c>
      <c r="J18" s="270">
        <f t="shared" si="2"/>
        <v>1780</v>
      </c>
      <c r="K18" s="270">
        <f t="shared" si="2"/>
        <v>1711</v>
      </c>
      <c r="L18" s="270">
        <f t="shared" si="2"/>
        <v>1648</v>
      </c>
      <c r="M18" s="270">
        <f t="shared" si="2"/>
        <v>2079</v>
      </c>
      <c r="N18" s="266">
        <f t="shared" si="2"/>
        <v>2426</v>
      </c>
    </row>
    <row r="19" spans="1:14" ht="15" customHeight="1" thickBot="1" x14ac:dyDescent="0.3">
      <c r="A19" s="296" t="s">
        <v>306</v>
      </c>
      <c r="B19" s="267"/>
      <c r="C19" s="905"/>
      <c r="D19" s="725"/>
      <c r="E19" s="281"/>
      <c r="F19" s="281"/>
      <c r="G19" s="281"/>
      <c r="H19" s="281"/>
      <c r="I19" s="281"/>
      <c r="J19" s="281"/>
      <c r="K19" s="281"/>
      <c r="L19" s="281"/>
      <c r="M19" s="281"/>
      <c r="N19" s="282"/>
    </row>
    <row r="20" spans="1:14" ht="15" customHeight="1" thickBot="1" x14ac:dyDescent="0.3">
      <c r="A20" s="300" t="s">
        <v>165</v>
      </c>
      <c r="B20" s="344">
        <v>90</v>
      </c>
      <c r="C20" s="906">
        <v>2811</v>
      </c>
      <c r="D20" s="725">
        <f t="shared" si="0"/>
        <v>31.233333333333334</v>
      </c>
      <c r="E20" s="247">
        <v>363</v>
      </c>
      <c r="F20" s="221">
        <v>233</v>
      </c>
      <c r="G20" s="221">
        <v>314</v>
      </c>
      <c r="H20" s="221">
        <v>349</v>
      </c>
      <c r="I20" s="221">
        <v>337</v>
      </c>
      <c r="J20" s="221">
        <v>276</v>
      </c>
      <c r="K20" s="221">
        <v>341</v>
      </c>
      <c r="L20" s="221">
        <v>187</v>
      </c>
      <c r="M20" s="221">
        <v>269</v>
      </c>
      <c r="N20" s="222">
        <v>142</v>
      </c>
    </row>
    <row r="21" spans="1:14" ht="15" customHeight="1" thickBot="1" x14ac:dyDescent="0.3">
      <c r="A21" s="297" t="s">
        <v>167</v>
      </c>
      <c r="B21" s="338">
        <v>84</v>
      </c>
      <c r="C21" s="907">
        <v>1661</v>
      </c>
      <c r="D21" s="725">
        <f t="shared" si="0"/>
        <v>19.773809523809526</v>
      </c>
      <c r="E21" s="245">
        <v>388</v>
      </c>
      <c r="F21" s="223">
        <v>235</v>
      </c>
      <c r="G21" s="223">
        <v>298</v>
      </c>
      <c r="H21" s="223">
        <v>217</v>
      </c>
      <c r="I21" s="223">
        <v>181</v>
      </c>
      <c r="J21" s="223">
        <v>102</v>
      </c>
      <c r="K21" s="223">
        <v>130</v>
      </c>
      <c r="L21" s="223">
        <v>52</v>
      </c>
      <c r="M21" s="223">
        <v>34</v>
      </c>
      <c r="N21" s="224">
        <v>24</v>
      </c>
    </row>
    <row r="22" spans="1:14" ht="15" customHeight="1" thickBot="1" x14ac:dyDescent="0.3">
      <c r="A22" s="301" t="s">
        <v>424</v>
      </c>
      <c r="B22" s="338">
        <v>18</v>
      </c>
      <c r="C22" s="907">
        <v>244</v>
      </c>
      <c r="D22" s="725">
        <f t="shared" si="0"/>
        <v>13.555555555555555</v>
      </c>
      <c r="E22" s="245">
        <v>31</v>
      </c>
      <c r="F22" s="223">
        <v>19</v>
      </c>
      <c r="G22" s="223">
        <v>34</v>
      </c>
      <c r="H22" s="223">
        <v>44</v>
      </c>
      <c r="I22" s="223">
        <v>31</v>
      </c>
      <c r="J22" s="223">
        <v>28</v>
      </c>
      <c r="K22" s="223">
        <v>25</v>
      </c>
      <c r="L22" s="223">
        <v>19</v>
      </c>
      <c r="M22" s="223">
        <v>7</v>
      </c>
      <c r="N22" s="224">
        <v>6</v>
      </c>
    </row>
    <row r="23" spans="1:14" ht="15" customHeight="1" thickBot="1" x14ac:dyDescent="0.3">
      <c r="A23" s="297" t="s">
        <v>164</v>
      </c>
      <c r="B23" s="338">
        <v>72</v>
      </c>
      <c r="C23" s="907">
        <v>1967</v>
      </c>
      <c r="D23" s="725">
        <f t="shared" si="0"/>
        <v>27.319444444444443</v>
      </c>
      <c r="E23" s="245">
        <v>415</v>
      </c>
      <c r="F23" s="223">
        <v>264</v>
      </c>
      <c r="G23" s="223">
        <v>362</v>
      </c>
      <c r="H23" s="223">
        <v>255</v>
      </c>
      <c r="I23" s="223">
        <v>238</v>
      </c>
      <c r="J23" s="223">
        <v>101</v>
      </c>
      <c r="K23" s="223">
        <v>110</v>
      </c>
      <c r="L23" s="223">
        <v>56</v>
      </c>
      <c r="M23" s="223">
        <v>124</v>
      </c>
      <c r="N23" s="224">
        <v>42</v>
      </c>
    </row>
    <row r="24" spans="1:14" ht="15" customHeight="1" thickBot="1" x14ac:dyDescent="0.3">
      <c r="A24" s="297" t="s">
        <v>166</v>
      </c>
      <c r="B24" s="338">
        <v>67</v>
      </c>
      <c r="C24" s="907">
        <v>1233</v>
      </c>
      <c r="D24" s="725">
        <f t="shared" si="0"/>
        <v>18.402985074626866</v>
      </c>
      <c r="E24" s="245">
        <v>341</v>
      </c>
      <c r="F24" s="223">
        <v>209</v>
      </c>
      <c r="G24" s="223">
        <v>200</v>
      </c>
      <c r="H24" s="223">
        <v>134</v>
      </c>
      <c r="I24" s="223">
        <v>97</v>
      </c>
      <c r="J24" s="223">
        <v>63</v>
      </c>
      <c r="K24" s="223">
        <v>64</v>
      </c>
      <c r="L24" s="223">
        <v>14</v>
      </c>
      <c r="M24" s="223">
        <v>77</v>
      </c>
      <c r="N24" s="224">
        <v>34</v>
      </c>
    </row>
    <row r="25" spans="1:14" ht="15" customHeight="1" thickBot="1" x14ac:dyDescent="0.3">
      <c r="A25" s="302" t="s">
        <v>324</v>
      </c>
      <c r="B25" s="351">
        <v>19</v>
      </c>
      <c r="C25" s="908">
        <v>129</v>
      </c>
      <c r="D25" s="725">
        <f t="shared" si="0"/>
        <v>6.7894736842105265</v>
      </c>
      <c r="E25" s="313">
        <v>22</v>
      </c>
      <c r="F25" s="303">
        <v>18</v>
      </c>
      <c r="G25" s="303">
        <v>33</v>
      </c>
      <c r="H25" s="303">
        <v>23</v>
      </c>
      <c r="I25" s="303">
        <v>11</v>
      </c>
      <c r="J25" s="303">
        <v>7</v>
      </c>
      <c r="K25" s="303">
        <v>8</v>
      </c>
      <c r="L25" s="303">
        <v>1</v>
      </c>
      <c r="M25" s="303">
        <v>1</v>
      </c>
      <c r="N25" s="304">
        <v>5</v>
      </c>
    </row>
    <row r="26" spans="1:14" ht="15" customHeight="1" thickBot="1" x14ac:dyDescent="0.3">
      <c r="A26" s="155" t="s">
        <v>145</v>
      </c>
      <c r="B26" s="270">
        <f>SUM(B20:B25)</f>
        <v>350</v>
      </c>
      <c r="C26" s="270">
        <f>SUM(C20:C25)</f>
        <v>8045</v>
      </c>
      <c r="D26" s="725">
        <f t="shared" si="0"/>
        <v>22.985714285714284</v>
      </c>
      <c r="E26" s="270">
        <f t="shared" ref="E26:N26" si="3">SUM(E20:E25)</f>
        <v>1560</v>
      </c>
      <c r="F26" s="270">
        <f t="shared" si="3"/>
        <v>978</v>
      </c>
      <c r="G26" s="270">
        <f t="shared" si="3"/>
        <v>1241</v>
      </c>
      <c r="H26" s="270">
        <f t="shared" si="3"/>
        <v>1022</v>
      </c>
      <c r="I26" s="270">
        <f t="shared" si="3"/>
        <v>895</v>
      </c>
      <c r="J26" s="270">
        <f t="shared" si="3"/>
        <v>577</v>
      </c>
      <c r="K26" s="270">
        <f t="shared" si="3"/>
        <v>678</v>
      </c>
      <c r="L26" s="270">
        <f t="shared" si="3"/>
        <v>329</v>
      </c>
      <c r="M26" s="270">
        <f t="shared" si="3"/>
        <v>512</v>
      </c>
      <c r="N26" s="270">
        <f t="shared" si="3"/>
        <v>253</v>
      </c>
    </row>
    <row r="27" spans="1:14" ht="15" customHeight="1" thickBot="1" x14ac:dyDescent="0.3">
      <c r="A27" s="311" t="s">
        <v>307</v>
      </c>
      <c r="B27" s="267"/>
      <c r="C27" s="905"/>
      <c r="D27" s="725"/>
      <c r="E27" s="281"/>
      <c r="F27" s="281"/>
      <c r="G27" s="281"/>
      <c r="H27" s="281"/>
      <c r="I27" s="281"/>
      <c r="J27" s="281"/>
      <c r="K27" s="281"/>
      <c r="L27" s="281"/>
      <c r="M27" s="281"/>
      <c r="N27" s="282"/>
    </row>
    <row r="28" spans="1:14" s="17" customFormat="1" ht="15" customHeight="1" thickBot="1" x14ac:dyDescent="0.3">
      <c r="A28" s="156" t="s">
        <v>482</v>
      </c>
      <c r="B28" s="344">
        <v>51</v>
      </c>
      <c r="C28" s="906">
        <v>795</v>
      </c>
      <c r="D28" s="725">
        <f t="shared" si="0"/>
        <v>15.588235294117647</v>
      </c>
      <c r="E28" s="247">
        <v>299</v>
      </c>
      <c r="F28" s="221">
        <v>126</v>
      </c>
      <c r="G28" s="221">
        <v>130</v>
      </c>
      <c r="H28" s="221">
        <v>63</v>
      </c>
      <c r="I28" s="221">
        <v>61</v>
      </c>
      <c r="J28" s="221">
        <v>32</v>
      </c>
      <c r="K28" s="221">
        <v>30</v>
      </c>
      <c r="L28" s="221">
        <v>4</v>
      </c>
      <c r="M28" s="221">
        <v>17</v>
      </c>
      <c r="N28" s="222">
        <v>33</v>
      </c>
    </row>
    <row r="29" spans="1:14" ht="15" customHeight="1" thickBot="1" x14ac:dyDescent="0.3">
      <c r="A29" s="157" t="s">
        <v>119</v>
      </c>
      <c r="B29" s="338">
        <v>43</v>
      </c>
      <c r="C29" s="907">
        <v>166</v>
      </c>
      <c r="D29" s="725">
        <f t="shared" si="0"/>
        <v>3.86046511627907</v>
      </c>
      <c r="E29" s="245">
        <v>47</v>
      </c>
      <c r="F29" s="223">
        <v>35</v>
      </c>
      <c r="G29" s="223">
        <v>37</v>
      </c>
      <c r="H29" s="223">
        <v>20</v>
      </c>
      <c r="I29" s="223">
        <v>15</v>
      </c>
      <c r="J29" s="223">
        <v>3</v>
      </c>
      <c r="K29" s="223">
        <v>4</v>
      </c>
      <c r="L29" s="223">
        <v>2</v>
      </c>
      <c r="M29" s="223">
        <v>1</v>
      </c>
      <c r="N29" s="224">
        <v>2</v>
      </c>
    </row>
    <row r="30" spans="1:14" ht="15" customHeight="1" thickBot="1" x14ac:dyDescent="0.3">
      <c r="A30" s="157" t="s">
        <v>169</v>
      </c>
      <c r="B30" s="338">
        <v>68</v>
      </c>
      <c r="C30" s="907">
        <v>1854</v>
      </c>
      <c r="D30" s="725">
        <f t="shared" si="0"/>
        <v>27.264705882352942</v>
      </c>
      <c r="E30" s="245">
        <v>689</v>
      </c>
      <c r="F30" s="223">
        <v>341</v>
      </c>
      <c r="G30" s="223">
        <v>244</v>
      </c>
      <c r="H30" s="223">
        <v>183</v>
      </c>
      <c r="I30" s="223">
        <v>158</v>
      </c>
      <c r="J30" s="223">
        <v>57</v>
      </c>
      <c r="K30" s="223">
        <v>48</v>
      </c>
      <c r="L30" s="223">
        <v>23</v>
      </c>
      <c r="M30" s="223">
        <v>36</v>
      </c>
      <c r="N30" s="224">
        <v>75</v>
      </c>
    </row>
    <row r="31" spans="1:14" ht="15" customHeight="1" thickBot="1" x14ac:dyDescent="0.3">
      <c r="A31" s="157" t="s">
        <v>509</v>
      </c>
      <c r="B31" s="338">
        <v>27</v>
      </c>
      <c r="C31" s="907">
        <v>136</v>
      </c>
      <c r="D31" s="725">
        <f t="shared" si="0"/>
        <v>5.0370370370370372</v>
      </c>
      <c r="E31" s="245">
        <v>48</v>
      </c>
      <c r="F31" s="223">
        <v>24</v>
      </c>
      <c r="G31" s="223">
        <v>15</v>
      </c>
      <c r="H31" s="223">
        <v>10</v>
      </c>
      <c r="I31" s="223">
        <v>11</v>
      </c>
      <c r="J31" s="223">
        <v>7</v>
      </c>
      <c r="K31" s="223">
        <v>12</v>
      </c>
      <c r="L31" s="223">
        <v>3</v>
      </c>
      <c r="M31" s="223">
        <v>0</v>
      </c>
      <c r="N31" s="224">
        <v>6</v>
      </c>
    </row>
    <row r="32" spans="1:14" ht="15" customHeight="1" thickBot="1" x14ac:dyDescent="0.3">
      <c r="A32" s="157" t="s">
        <v>241</v>
      </c>
      <c r="B32" s="338">
        <v>32</v>
      </c>
      <c r="C32" s="907">
        <v>356</v>
      </c>
      <c r="D32" s="725">
        <f t="shared" si="0"/>
        <v>11.125</v>
      </c>
      <c r="E32" s="245">
        <v>72</v>
      </c>
      <c r="F32" s="223">
        <v>63</v>
      </c>
      <c r="G32" s="223">
        <v>91</v>
      </c>
      <c r="H32" s="223">
        <v>55</v>
      </c>
      <c r="I32" s="223">
        <v>35</v>
      </c>
      <c r="J32" s="223">
        <v>21</v>
      </c>
      <c r="K32" s="223">
        <v>8</v>
      </c>
      <c r="L32" s="223">
        <v>2</v>
      </c>
      <c r="M32" s="223">
        <v>4</v>
      </c>
      <c r="N32" s="224">
        <v>5</v>
      </c>
    </row>
    <row r="33" spans="1:14" ht="17.100000000000001" customHeight="1" thickBot="1" x14ac:dyDescent="0.4">
      <c r="A33" s="494" t="s">
        <v>732</v>
      </c>
      <c r="B33" s="338">
        <v>24</v>
      </c>
      <c r="C33" s="907">
        <v>615</v>
      </c>
      <c r="D33" s="725">
        <f t="shared" si="0"/>
        <v>25.625</v>
      </c>
      <c r="E33" s="245">
        <v>254</v>
      </c>
      <c r="F33" s="223">
        <v>155</v>
      </c>
      <c r="G33" s="223">
        <v>82</v>
      </c>
      <c r="H33" s="223">
        <v>55</v>
      </c>
      <c r="I33" s="223">
        <v>20</v>
      </c>
      <c r="J33" s="223">
        <v>9</v>
      </c>
      <c r="K33" s="223">
        <v>10</v>
      </c>
      <c r="L33" s="223">
        <v>1</v>
      </c>
      <c r="M33" s="223">
        <v>4</v>
      </c>
      <c r="N33" s="224">
        <v>25</v>
      </c>
    </row>
    <row r="34" spans="1:14" ht="15" customHeight="1" thickBot="1" x14ac:dyDescent="0.3">
      <c r="A34" s="157" t="s">
        <v>222</v>
      </c>
      <c r="B34" s="338">
        <v>25</v>
      </c>
      <c r="C34" s="907">
        <v>179</v>
      </c>
      <c r="D34" s="725">
        <f t="shared" si="0"/>
        <v>7.16</v>
      </c>
      <c r="E34" s="245">
        <v>126</v>
      </c>
      <c r="F34" s="223">
        <v>32</v>
      </c>
      <c r="G34" s="223">
        <v>15</v>
      </c>
      <c r="H34" s="223">
        <v>4</v>
      </c>
      <c r="I34" s="223">
        <v>1</v>
      </c>
      <c r="J34" s="223">
        <v>0</v>
      </c>
      <c r="K34" s="223">
        <v>0</v>
      </c>
      <c r="L34" s="223">
        <v>0</v>
      </c>
      <c r="M34" s="223">
        <v>0</v>
      </c>
      <c r="N34" s="224">
        <v>1</v>
      </c>
    </row>
    <row r="35" spans="1:14" ht="15" customHeight="1" thickBot="1" x14ac:dyDescent="0.3">
      <c r="A35" s="251" t="s">
        <v>223</v>
      </c>
      <c r="B35" s="351">
        <v>14</v>
      </c>
      <c r="C35" s="901">
        <v>969</v>
      </c>
      <c r="D35" s="725">
        <f t="shared" si="0"/>
        <v>69.214285714285708</v>
      </c>
      <c r="E35" s="313">
        <v>383</v>
      </c>
      <c r="F35" s="303">
        <v>191</v>
      </c>
      <c r="G35" s="303">
        <v>176</v>
      </c>
      <c r="H35" s="303">
        <v>82</v>
      </c>
      <c r="I35" s="303">
        <v>62</v>
      </c>
      <c r="J35" s="303">
        <v>25</v>
      </c>
      <c r="K35" s="303">
        <v>12</v>
      </c>
      <c r="L35" s="303">
        <v>3</v>
      </c>
      <c r="M35" s="303">
        <v>12</v>
      </c>
      <c r="N35" s="304">
        <v>23</v>
      </c>
    </row>
    <row r="36" spans="1:14" ht="15" customHeight="1" thickBot="1" x14ac:dyDescent="0.3">
      <c r="A36" s="307" t="s">
        <v>145</v>
      </c>
      <c r="B36" s="270">
        <f>SUM(B28:B35)</f>
        <v>284</v>
      </c>
      <c r="C36" s="270">
        <f>SUM(C28:C35)</f>
        <v>5070</v>
      </c>
      <c r="D36" s="725">
        <f t="shared" si="0"/>
        <v>17.85211267605634</v>
      </c>
      <c r="E36" s="270">
        <f t="shared" ref="E36:N36" si="4">SUM(E28:E35)</f>
        <v>1918</v>
      </c>
      <c r="F36" s="270">
        <f t="shared" si="4"/>
        <v>967</v>
      </c>
      <c r="G36" s="270">
        <f t="shared" si="4"/>
        <v>790</v>
      </c>
      <c r="H36" s="270">
        <f t="shared" si="4"/>
        <v>472</v>
      </c>
      <c r="I36" s="270">
        <f t="shared" si="4"/>
        <v>363</v>
      </c>
      <c r="J36" s="270">
        <f t="shared" si="4"/>
        <v>154</v>
      </c>
      <c r="K36" s="270">
        <f t="shared" si="4"/>
        <v>124</v>
      </c>
      <c r="L36" s="270">
        <f t="shared" si="4"/>
        <v>38</v>
      </c>
      <c r="M36" s="270">
        <f t="shared" si="4"/>
        <v>74</v>
      </c>
      <c r="N36" s="270">
        <f t="shared" si="4"/>
        <v>170</v>
      </c>
    </row>
    <row r="37" spans="1:14" ht="15" customHeight="1" thickBot="1" x14ac:dyDescent="0.3">
      <c r="A37" s="311" t="s">
        <v>255</v>
      </c>
      <c r="B37" s="278"/>
      <c r="C37" s="909"/>
      <c r="D37" s="725"/>
      <c r="E37" s="306"/>
      <c r="F37" s="306"/>
      <c r="G37" s="306"/>
      <c r="H37" s="306"/>
      <c r="I37" s="306"/>
      <c r="J37" s="306"/>
      <c r="K37" s="306"/>
      <c r="L37" s="306"/>
      <c r="M37" s="306"/>
      <c r="N37" s="312"/>
    </row>
    <row r="38" spans="1:14" ht="15" customHeight="1" thickBot="1" x14ac:dyDescent="0.3">
      <c r="A38" s="290" t="s">
        <v>171</v>
      </c>
      <c r="B38" s="344">
        <v>64</v>
      </c>
      <c r="C38" s="906">
        <v>2706</v>
      </c>
      <c r="D38" s="725">
        <f t="shared" si="0"/>
        <v>42.28125</v>
      </c>
      <c r="E38" s="260">
        <v>276</v>
      </c>
      <c r="F38" s="221">
        <v>219</v>
      </c>
      <c r="G38" s="221">
        <v>340</v>
      </c>
      <c r="H38" s="221">
        <v>453</v>
      </c>
      <c r="I38" s="221">
        <v>448</v>
      </c>
      <c r="J38" s="221">
        <v>335</v>
      </c>
      <c r="K38" s="221">
        <v>201</v>
      </c>
      <c r="L38" s="221">
        <v>150</v>
      </c>
      <c r="M38" s="221">
        <v>53</v>
      </c>
      <c r="N38" s="222">
        <v>231</v>
      </c>
    </row>
    <row r="39" spans="1:14" ht="15" customHeight="1" thickBot="1" x14ac:dyDescent="0.3">
      <c r="A39" s="297" t="s">
        <v>173</v>
      </c>
      <c r="B39" s="338">
        <v>20</v>
      </c>
      <c r="C39" s="907">
        <v>631</v>
      </c>
      <c r="D39" s="725">
        <f t="shared" si="0"/>
        <v>31.55</v>
      </c>
      <c r="E39" s="261">
        <v>66</v>
      </c>
      <c r="F39" s="223">
        <v>91</v>
      </c>
      <c r="G39" s="223">
        <v>100</v>
      </c>
      <c r="H39" s="223">
        <v>96</v>
      </c>
      <c r="I39" s="223">
        <v>88</v>
      </c>
      <c r="J39" s="223">
        <v>65</v>
      </c>
      <c r="K39" s="223">
        <v>57</v>
      </c>
      <c r="L39" s="223">
        <v>25</v>
      </c>
      <c r="M39" s="223">
        <v>28</v>
      </c>
      <c r="N39" s="224">
        <v>15</v>
      </c>
    </row>
    <row r="40" spans="1:14" ht="15" customHeight="1" thickBot="1" x14ac:dyDescent="0.3">
      <c r="A40" s="297" t="s">
        <v>229</v>
      </c>
      <c r="B40" s="338">
        <v>70</v>
      </c>
      <c r="C40" s="907">
        <v>4110</v>
      </c>
      <c r="D40" s="725">
        <f t="shared" si="0"/>
        <v>58.714285714285715</v>
      </c>
      <c r="E40" s="261">
        <v>484</v>
      </c>
      <c r="F40" s="223">
        <v>414</v>
      </c>
      <c r="G40" s="223">
        <v>541</v>
      </c>
      <c r="H40" s="223">
        <v>571</v>
      </c>
      <c r="I40" s="223">
        <v>552</v>
      </c>
      <c r="J40" s="223">
        <v>394</v>
      </c>
      <c r="K40" s="223">
        <v>392</v>
      </c>
      <c r="L40" s="223">
        <v>175</v>
      </c>
      <c r="M40" s="223">
        <v>270</v>
      </c>
      <c r="N40" s="224">
        <v>317</v>
      </c>
    </row>
    <row r="41" spans="1:14" ht="15" customHeight="1" thickBot="1" x14ac:dyDescent="0.3">
      <c r="A41" s="297" t="s">
        <v>176</v>
      </c>
      <c r="B41" s="338">
        <v>33</v>
      </c>
      <c r="C41" s="907">
        <v>1166</v>
      </c>
      <c r="D41" s="725">
        <f t="shared" si="0"/>
        <v>35.333333333333336</v>
      </c>
      <c r="E41" s="261">
        <v>138</v>
      </c>
      <c r="F41" s="223">
        <v>164</v>
      </c>
      <c r="G41" s="223">
        <v>177</v>
      </c>
      <c r="H41" s="223">
        <v>178</v>
      </c>
      <c r="I41" s="223">
        <v>149</v>
      </c>
      <c r="J41" s="223">
        <v>115</v>
      </c>
      <c r="K41" s="223">
        <v>98</v>
      </c>
      <c r="L41" s="223">
        <v>45</v>
      </c>
      <c r="M41" s="223">
        <v>41</v>
      </c>
      <c r="N41" s="224">
        <v>61</v>
      </c>
    </row>
    <row r="42" spans="1:14" ht="15" customHeight="1" thickBot="1" x14ac:dyDescent="0.3">
      <c r="A42" s="297" t="s">
        <v>174</v>
      </c>
      <c r="B42" s="338">
        <v>29</v>
      </c>
      <c r="C42" s="907">
        <v>437</v>
      </c>
      <c r="D42" s="725">
        <f t="shared" si="0"/>
        <v>15.068965517241379</v>
      </c>
      <c r="E42" s="261">
        <v>71</v>
      </c>
      <c r="F42" s="223">
        <v>25</v>
      </c>
      <c r="G42" s="223">
        <v>46</v>
      </c>
      <c r="H42" s="223">
        <v>56</v>
      </c>
      <c r="I42" s="223">
        <v>60</v>
      </c>
      <c r="J42" s="223">
        <v>53</v>
      </c>
      <c r="K42" s="223">
        <v>45</v>
      </c>
      <c r="L42" s="223">
        <v>27</v>
      </c>
      <c r="M42" s="223">
        <v>27</v>
      </c>
      <c r="N42" s="224">
        <v>27</v>
      </c>
    </row>
    <row r="43" spans="1:14" ht="15" customHeight="1" thickBot="1" x14ac:dyDescent="0.3">
      <c r="A43" s="297" t="s">
        <v>127</v>
      </c>
      <c r="B43" s="338">
        <v>39</v>
      </c>
      <c r="C43" s="907">
        <v>1199</v>
      </c>
      <c r="D43" s="725">
        <f t="shared" si="0"/>
        <v>30.743589743589745</v>
      </c>
      <c r="E43" s="261">
        <v>108</v>
      </c>
      <c r="F43" s="223">
        <v>126</v>
      </c>
      <c r="G43" s="223">
        <v>180</v>
      </c>
      <c r="H43" s="223">
        <v>161</v>
      </c>
      <c r="I43" s="223">
        <v>130</v>
      </c>
      <c r="J43" s="223">
        <v>137</v>
      </c>
      <c r="K43" s="223">
        <v>119</v>
      </c>
      <c r="L43" s="223">
        <v>78</v>
      </c>
      <c r="M43" s="223">
        <v>104</v>
      </c>
      <c r="N43" s="224">
        <v>56</v>
      </c>
    </row>
    <row r="44" spans="1:14" ht="15" customHeight="1" thickBot="1" x14ac:dyDescent="0.3">
      <c r="A44" s="297" t="s">
        <v>170</v>
      </c>
      <c r="B44" s="338">
        <v>92</v>
      </c>
      <c r="C44" s="907">
        <v>3585</v>
      </c>
      <c r="D44" s="725">
        <f t="shared" si="0"/>
        <v>38.967391304347828</v>
      </c>
      <c r="E44" s="261">
        <v>299</v>
      </c>
      <c r="F44" s="223">
        <v>286</v>
      </c>
      <c r="G44" s="223">
        <v>390</v>
      </c>
      <c r="H44" s="223">
        <v>408</v>
      </c>
      <c r="I44" s="223">
        <v>428</v>
      </c>
      <c r="J44" s="223">
        <v>394</v>
      </c>
      <c r="K44" s="223">
        <v>386</v>
      </c>
      <c r="L44" s="223">
        <v>265</v>
      </c>
      <c r="M44" s="223">
        <v>452</v>
      </c>
      <c r="N44" s="224">
        <v>277</v>
      </c>
    </row>
    <row r="45" spans="1:14" ht="15" customHeight="1" thickBot="1" x14ac:dyDescent="0.3">
      <c r="A45" s="297" t="s">
        <v>175</v>
      </c>
      <c r="B45" s="338">
        <v>61</v>
      </c>
      <c r="C45" s="907">
        <v>864</v>
      </c>
      <c r="D45" s="725">
        <f t="shared" si="0"/>
        <v>14.163934426229508</v>
      </c>
      <c r="E45" s="261">
        <v>192</v>
      </c>
      <c r="F45" s="223">
        <v>106</v>
      </c>
      <c r="G45" s="223">
        <v>123</v>
      </c>
      <c r="H45" s="223">
        <v>88</v>
      </c>
      <c r="I45" s="223">
        <v>100</v>
      </c>
      <c r="J45" s="223">
        <v>62</v>
      </c>
      <c r="K45" s="223">
        <v>90</v>
      </c>
      <c r="L45" s="223">
        <v>21</v>
      </c>
      <c r="M45" s="223">
        <v>57</v>
      </c>
      <c r="N45" s="224">
        <v>25</v>
      </c>
    </row>
    <row r="46" spans="1:14" ht="15" customHeight="1" thickBot="1" x14ac:dyDescent="0.3">
      <c r="A46" s="297" t="s">
        <v>172</v>
      </c>
      <c r="B46" s="338">
        <v>30</v>
      </c>
      <c r="C46" s="907">
        <v>1244</v>
      </c>
      <c r="D46" s="725">
        <f t="shared" si="0"/>
        <v>41.466666666666669</v>
      </c>
      <c r="E46" s="261">
        <v>159</v>
      </c>
      <c r="F46" s="223">
        <v>155</v>
      </c>
      <c r="G46" s="223">
        <v>177</v>
      </c>
      <c r="H46" s="223">
        <v>144</v>
      </c>
      <c r="I46" s="223">
        <v>171</v>
      </c>
      <c r="J46" s="223">
        <v>114</v>
      </c>
      <c r="K46" s="223">
        <v>107</v>
      </c>
      <c r="L46" s="223">
        <v>83</v>
      </c>
      <c r="M46" s="223">
        <v>58</v>
      </c>
      <c r="N46" s="224">
        <v>76</v>
      </c>
    </row>
    <row r="47" spans="1:14" ht="15" customHeight="1" thickBot="1" x14ac:dyDescent="0.3">
      <c r="A47" s="297" t="s">
        <v>180</v>
      </c>
      <c r="B47" s="338">
        <v>23</v>
      </c>
      <c r="C47" s="907">
        <v>532</v>
      </c>
      <c r="D47" s="725">
        <f t="shared" si="0"/>
        <v>23.130434782608695</v>
      </c>
      <c r="E47" s="261">
        <v>63</v>
      </c>
      <c r="F47" s="223">
        <v>72</v>
      </c>
      <c r="G47" s="223">
        <v>58</v>
      </c>
      <c r="H47" s="223">
        <v>77</v>
      </c>
      <c r="I47" s="223">
        <v>66</v>
      </c>
      <c r="J47" s="223">
        <v>58</v>
      </c>
      <c r="K47" s="223">
        <v>52</v>
      </c>
      <c r="L47" s="223">
        <v>36</v>
      </c>
      <c r="M47" s="223">
        <v>18</v>
      </c>
      <c r="N47" s="224">
        <v>32</v>
      </c>
    </row>
    <row r="48" spans="1:14" ht="15" customHeight="1" thickBot="1" x14ac:dyDescent="0.3">
      <c r="A48" s="297" t="s">
        <v>178</v>
      </c>
      <c r="B48" s="338">
        <v>94</v>
      </c>
      <c r="C48" s="907">
        <v>4126</v>
      </c>
      <c r="D48" s="725">
        <f t="shared" si="0"/>
        <v>43.893617021276597</v>
      </c>
      <c r="E48" s="261">
        <v>704</v>
      </c>
      <c r="F48" s="223">
        <v>389</v>
      </c>
      <c r="G48" s="223">
        <v>410</v>
      </c>
      <c r="H48" s="223">
        <v>503</v>
      </c>
      <c r="I48" s="223">
        <v>616</v>
      </c>
      <c r="J48" s="223">
        <v>425</v>
      </c>
      <c r="K48" s="223">
        <v>399</v>
      </c>
      <c r="L48" s="223">
        <v>210</v>
      </c>
      <c r="M48" s="223">
        <v>289</v>
      </c>
      <c r="N48" s="224">
        <v>181</v>
      </c>
    </row>
    <row r="49" spans="1:15" ht="15" customHeight="1" thickBot="1" x14ac:dyDescent="0.3">
      <c r="A49" s="297" t="s">
        <v>179</v>
      </c>
      <c r="B49" s="338">
        <v>61</v>
      </c>
      <c r="C49" s="907">
        <v>1173</v>
      </c>
      <c r="D49" s="725">
        <f t="shared" si="0"/>
        <v>19.229508196721312</v>
      </c>
      <c r="E49" s="261">
        <v>127</v>
      </c>
      <c r="F49" s="223">
        <v>137</v>
      </c>
      <c r="G49" s="223">
        <v>170</v>
      </c>
      <c r="H49" s="223">
        <v>155</v>
      </c>
      <c r="I49" s="223">
        <v>163</v>
      </c>
      <c r="J49" s="223">
        <v>108</v>
      </c>
      <c r="K49" s="223">
        <v>143</v>
      </c>
      <c r="L49" s="223">
        <v>62</v>
      </c>
      <c r="M49" s="223">
        <v>41</v>
      </c>
      <c r="N49" s="224">
        <v>67</v>
      </c>
    </row>
    <row r="50" spans="1:15" ht="15" customHeight="1" thickBot="1" x14ac:dyDescent="0.3">
      <c r="A50" s="297" t="s">
        <v>227</v>
      </c>
      <c r="B50" s="338">
        <v>19</v>
      </c>
      <c r="C50" s="907">
        <v>840</v>
      </c>
      <c r="D50" s="725">
        <f t="shared" si="0"/>
        <v>44.210526315789473</v>
      </c>
      <c r="E50" s="261">
        <v>93</v>
      </c>
      <c r="F50" s="223">
        <v>79</v>
      </c>
      <c r="G50" s="223">
        <v>94</v>
      </c>
      <c r="H50" s="223">
        <v>91</v>
      </c>
      <c r="I50" s="223">
        <v>95</v>
      </c>
      <c r="J50" s="223">
        <v>88</v>
      </c>
      <c r="K50" s="223">
        <v>111</v>
      </c>
      <c r="L50" s="223">
        <v>40</v>
      </c>
      <c r="M50" s="223">
        <v>105</v>
      </c>
      <c r="N50" s="224">
        <v>44</v>
      </c>
    </row>
    <row r="51" spans="1:15" ht="15" customHeight="1" thickBot="1" x14ac:dyDescent="0.3">
      <c r="A51" s="299" t="s">
        <v>242</v>
      </c>
      <c r="B51" s="351">
        <v>27</v>
      </c>
      <c r="C51" s="901">
        <v>442</v>
      </c>
      <c r="D51" s="725">
        <f t="shared" si="0"/>
        <v>16.37037037037037</v>
      </c>
      <c r="E51" s="264">
        <v>131</v>
      </c>
      <c r="F51" s="225">
        <v>65</v>
      </c>
      <c r="G51" s="225">
        <v>58</v>
      </c>
      <c r="H51" s="225">
        <v>48</v>
      </c>
      <c r="I51" s="225">
        <v>42</v>
      </c>
      <c r="J51" s="225">
        <v>30</v>
      </c>
      <c r="K51" s="225">
        <v>39</v>
      </c>
      <c r="L51" s="225">
        <v>10</v>
      </c>
      <c r="M51" s="225">
        <v>5</v>
      </c>
      <c r="N51" s="226">
        <v>14</v>
      </c>
    </row>
    <row r="52" spans="1:15" ht="15" customHeight="1" thickBot="1" x14ac:dyDescent="0.3">
      <c r="A52" s="307" t="s">
        <v>145</v>
      </c>
      <c r="B52" s="321">
        <f>SUM(B38:B51)</f>
        <v>662</v>
      </c>
      <c r="C52" s="321">
        <f>SUM(C38:C51)</f>
        <v>23055</v>
      </c>
      <c r="D52" s="725">
        <f>C52/B52</f>
        <v>34.82628398791541</v>
      </c>
      <c r="E52" s="321">
        <f t="shared" ref="E52:N52" si="5">SUM(E38:E51)</f>
        <v>2911</v>
      </c>
      <c r="F52" s="321">
        <f t="shared" si="5"/>
        <v>2328</v>
      </c>
      <c r="G52" s="321">
        <f t="shared" si="5"/>
        <v>2864</v>
      </c>
      <c r="H52" s="321">
        <f t="shared" si="5"/>
        <v>3029</v>
      </c>
      <c r="I52" s="321">
        <f t="shared" si="5"/>
        <v>3108</v>
      </c>
      <c r="J52" s="321">
        <f t="shared" si="5"/>
        <v>2378</v>
      </c>
      <c r="K52" s="321">
        <f t="shared" si="5"/>
        <v>2239</v>
      </c>
      <c r="L52" s="321">
        <f t="shared" si="5"/>
        <v>1227</v>
      </c>
      <c r="M52" s="321">
        <f t="shared" si="5"/>
        <v>1548</v>
      </c>
      <c r="N52" s="321">
        <f t="shared" si="5"/>
        <v>1423</v>
      </c>
    </row>
    <row r="53" spans="1:15" ht="15" customHeight="1" thickBot="1" x14ac:dyDescent="0.3">
      <c r="A53" s="296" t="s">
        <v>766</v>
      </c>
      <c r="B53" s="266">
        <v>200</v>
      </c>
      <c r="C53" s="910">
        <v>795</v>
      </c>
      <c r="D53" s="725">
        <f t="shared" si="0"/>
        <v>3.9750000000000001</v>
      </c>
      <c r="E53" s="266">
        <v>531</v>
      </c>
      <c r="F53" s="266">
        <v>129</v>
      </c>
      <c r="G53" s="266">
        <v>82</v>
      </c>
      <c r="H53" s="910">
        <v>17</v>
      </c>
      <c r="I53" s="910">
        <v>13</v>
      </c>
      <c r="J53" s="910">
        <v>3</v>
      </c>
      <c r="K53" s="911">
        <v>2</v>
      </c>
      <c r="L53" s="910">
        <v>1</v>
      </c>
      <c r="M53" s="910">
        <v>4</v>
      </c>
      <c r="N53" s="910">
        <v>13</v>
      </c>
    </row>
    <row r="54" spans="1:15" ht="15" customHeight="1" thickBot="1" x14ac:dyDescent="0.3">
      <c r="A54" s="308" t="s">
        <v>740</v>
      </c>
      <c r="B54" s="266">
        <v>28</v>
      </c>
      <c r="C54" s="910">
        <v>648</v>
      </c>
      <c r="D54" s="725">
        <f t="shared" si="0"/>
        <v>23.142857142857142</v>
      </c>
      <c r="E54" s="266">
        <v>86</v>
      </c>
      <c r="F54" s="266">
        <v>100</v>
      </c>
      <c r="G54" s="266">
        <v>78</v>
      </c>
      <c r="H54" s="266">
        <v>54</v>
      </c>
      <c r="I54" s="266">
        <v>60</v>
      </c>
      <c r="J54" s="266">
        <v>35</v>
      </c>
      <c r="K54" s="266">
        <v>71</v>
      </c>
      <c r="L54" s="266">
        <v>61</v>
      </c>
      <c r="M54" s="266">
        <v>36</v>
      </c>
      <c r="N54" s="266">
        <v>67</v>
      </c>
    </row>
    <row r="55" spans="1:15" ht="15" customHeight="1" thickBot="1" x14ac:dyDescent="0.3">
      <c r="A55" s="308" t="s">
        <v>243</v>
      </c>
      <c r="B55" s="320">
        <v>10</v>
      </c>
      <c r="C55" s="910">
        <v>402</v>
      </c>
      <c r="D55" s="725">
        <f t="shared" si="0"/>
        <v>40.200000000000003</v>
      </c>
      <c r="E55" s="320">
        <v>163</v>
      </c>
      <c r="F55" s="320">
        <v>141</v>
      </c>
      <c r="G55" s="320">
        <v>67</v>
      </c>
      <c r="H55" s="320">
        <v>12</v>
      </c>
      <c r="I55" s="320">
        <v>8</v>
      </c>
      <c r="J55" s="324">
        <v>0</v>
      </c>
      <c r="K55" s="320">
        <v>0</v>
      </c>
      <c r="L55" s="320">
        <v>0</v>
      </c>
      <c r="M55" s="320">
        <v>2</v>
      </c>
      <c r="N55" s="320">
        <v>9</v>
      </c>
    </row>
    <row r="56" spans="1:15" ht="15" customHeight="1" thickBot="1" x14ac:dyDescent="0.3">
      <c r="A56" s="308" t="s">
        <v>301</v>
      </c>
      <c r="B56" s="320">
        <v>103</v>
      </c>
      <c r="C56" s="910">
        <v>5011</v>
      </c>
      <c r="D56" s="725">
        <f t="shared" si="0"/>
        <v>48.650485436893206</v>
      </c>
      <c r="E56" s="320">
        <v>1577</v>
      </c>
      <c r="F56" s="320">
        <v>856</v>
      </c>
      <c r="G56" s="320">
        <v>842</v>
      </c>
      <c r="H56" s="320">
        <v>619</v>
      </c>
      <c r="I56" s="320">
        <v>398</v>
      </c>
      <c r="J56" s="325">
        <v>185</v>
      </c>
      <c r="K56" s="320">
        <v>132</v>
      </c>
      <c r="L56" s="320">
        <v>53</v>
      </c>
      <c r="M56" s="320">
        <v>58</v>
      </c>
      <c r="N56" s="320">
        <v>291</v>
      </c>
    </row>
    <row r="57" spans="1:15" s="18" customFormat="1" ht="15" customHeight="1" thickBot="1" x14ac:dyDescent="0.3">
      <c r="A57" s="308" t="s">
        <v>355</v>
      </c>
      <c r="B57" s="912">
        <f>SUM(B56,B54,B53,B55,B52,B36,B26,B18,B6)</f>
        <v>2549</v>
      </c>
      <c r="C57" s="912">
        <f t="shared" ref="C57:N57" si="6">SUM(C53:C56,C52,C36,C26,C18,C6)</f>
        <v>67430</v>
      </c>
      <c r="D57" s="904">
        <f>C57/B57</f>
        <v>26.453511180855237</v>
      </c>
      <c r="E57" s="912">
        <f t="shared" si="6"/>
        <v>12105</v>
      </c>
      <c r="F57" s="912">
        <f t="shared" si="6"/>
        <v>7857</v>
      </c>
      <c r="G57" s="912">
        <f t="shared" si="6"/>
        <v>8586</v>
      </c>
      <c r="H57" s="912">
        <f t="shared" si="6"/>
        <v>7807</v>
      </c>
      <c r="I57" s="912">
        <f t="shared" si="6"/>
        <v>7858</v>
      </c>
      <c r="J57" s="912">
        <f t="shared" si="6"/>
        <v>5408</v>
      </c>
      <c r="K57" s="912">
        <f t="shared" si="6"/>
        <v>5174</v>
      </c>
      <c r="L57" s="912">
        <f t="shared" si="6"/>
        <v>3461</v>
      </c>
      <c r="M57" s="912">
        <f t="shared" si="6"/>
        <v>4409</v>
      </c>
      <c r="N57" s="912">
        <f t="shared" si="6"/>
        <v>4765</v>
      </c>
      <c r="O57" s="189"/>
    </row>
    <row r="58" spans="1:15" ht="15" customHeight="1" x14ac:dyDescent="0.25">
      <c r="A58" s="2565" t="s">
        <v>61</v>
      </c>
      <c r="B58" s="2566"/>
      <c r="C58" s="2566"/>
      <c r="D58" s="309"/>
      <c r="E58" s="158"/>
      <c r="F58" s="158"/>
      <c r="G58" s="158"/>
      <c r="H58" s="284"/>
      <c r="I58" s="284"/>
      <c r="J58" s="284"/>
      <c r="K58" s="284"/>
      <c r="L58" s="284"/>
      <c r="M58" s="284"/>
      <c r="N58" s="284"/>
    </row>
    <row r="59" spans="1:15" ht="12" customHeight="1" x14ac:dyDescent="0.2">
      <c r="A59" s="228"/>
      <c r="B59" s="232"/>
      <c r="C59" s="232"/>
      <c r="D59" s="231"/>
      <c r="E59" s="14"/>
      <c r="F59" s="14"/>
      <c r="G59" s="14"/>
      <c r="H59" s="101"/>
      <c r="I59" s="101"/>
      <c r="J59" s="101"/>
      <c r="K59" s="101"/>
      <c r="L59" s="101"/>
      <c r="M59" s="101"/>
      <c r="N59" s="101"/>
    </row>
    <row r="60" spans="1:15" ht="12" customHeight="1" x14ac:dyDescent="0.2">
      <c r="A60" s="143"/>
      <c r="B60" s="144"/>
      <c r="C60" s="144"/>
      <c r="D60" s="142"/>
    </row>
    <row r="61" spans="1:15" x14ac:dyDescent="0.2">
      <c r="A61" s="143"/>
      <c r="B61" s="144"/>
      <c r="C61" s="144"/>
      <c r="D61" s="142"/>
    </row>
    <row r="62" spans="1:15" x14ac:dyDescent="0.2">
      <c r="A62" s="145"/>
      <c r="B62" s="144"/>
      <c r="C62" s="146"/>
      <c r="D62" s="147"/>
    </row>
    <row r="63" spans="1:15" x14ac:dyDescent="0.2">
      <c r="A63" s="32"/>
      <c r="C63" s="18"/>
      <c r="D63" s="65"/>
    </row>
    <row r="64" spans="1:15" x14ac:dyDescent="0.2">
      <c r="A64" s="32"/>
      <c r="C64" s="18"/>
      <c r="D64" s="65"/>
    </row>
    <row r="65" spans="1:4" x14ac:dyDescent="0.2">
      <c r="A65" s="32"/>
      <c r="C65" s="18"/>
      <c r="D65" s="65"/>
    </row>
    <row r="66" spans="1:4" x14ac:dyDescent="0.2">
      <c r="A66" s="32"/>
      <c r="C66" s="18"/>
      <c r="D66" s="65"/>
    </row>
    <row r="67" spans="1:4" x14ac:dyDescent="0.2">
      <c r="A67" s="32"/>
      <c r="C67" s="18"/>
      <c r="D67" s="65"/>
    </row>
    <row r="68" spans="1:4" x14ac:dyDescent="0.2">
      <c r="A68" s="32"/>
      <c r="C68" s="18"/>
      <c r="D68" s="65"/>
    </row>
    <row r="69" spans="1:4" x14ac:dyDescent="0.2">
      <c r="A69" s="32"/>
      <c r="C69" s="18"/>
      <c r="D69" s="65"/>
    </row>
    <row r="70" spans="1:4" x14ac:dyDescent="0.2">
      <c r="A70" s="32"/>
      <c r="C70" s="18"/>
      <c r="D70" s="65"/>
    </row>
    <row r="71" spans="1:4" x14ac:dyDescent="0.2">
      <c r="A71" s="32"/>
      <c r="C71" s="18"/>
      <c r="D71" s="65"/>
    </row>
    <row r="72" spans="1:4" x14ac:dyDescent="0.2">
      <c r="A72" s="32"/>
      <c r="C72" s="18"/>
      <c r="D72" s="65"/>
    </row>
    <row r="73" spans="1:4" x14ac:dyDescent="0.2">
      <c r="A73" s="32"/>
      <c r="C73" s="18"/>
      <c r="D73" s="65"/>
    </row>
    <row r="74" spans="1:4" x14ac:dyDescent="0.2">
      <c r="A74" s="32"/>
      <c r="C74" s="18"/>
      <c r="D74" s="65"/>
    </row>
    <row r="75" spans="1:4" x14ac:dyDescent="0.2">
      <c r="A75" s="32"/>
      <c r="C75" s="18"/>
      <c r="D75" s="65"/>
    </row>
    <row r="76" spans="1:4" x14ac:dyDescent="0.2">
      <c r="A76" s="32"/>
      <c r="C76" s="18"/>
      <c r="D76" s="65"/>
    </row>
    <row r="77" spans="1:4" x14ac:dyDescent="0.2">
      <c r="A77" s="32"/>
      <c r="C77" s="18"/>
      <c r="D77" s="65"/>
    </row>
    <row r="78" spans="1:4" x14ac:dyDescent="0.2">
      <c r="A78" s="32"/>
      <c r="C78" s="18"/>
      <c r="D78" s="65"/>
    </row>
    <row r="79" spans="1:4" x14ac:dyDescent="0.2">
      <c r="A79" s="32"/>
      <c r="C79" s="18"/>
      <c r="D79" s="65"/>
    </row>
    <row r="80" spans="1:4" x14ac:dyDescent="0.2">
      <c r="A80" s="32"/>
      <c r="C80" s="18"/>
      <c r="D80" s="65"/>
    </row>
    <row r="81" spans="1:4" x14ac:dyDescent="0.2">
      <c r="A81" s="32"/>
      <c r="C81" s="18"/>
      <c r="D81" s="65"/>
    </row>
    <row r="82" spans="1:4" x14ac:dyDescent="0.2">
      <c r="A82" s="32"/>
      <c r="C82" s="18"/>
      <c r="D82" s="65"/>
    </row>
    <row r="83" spans="1:4" x14ac:dyDescent="0.2">
      <c r="A83" s="32"/>
      <c r="C83" s="18"/>
      <c r="D83" s="65"/>
    </row>
    <row r="84" spans="1:4" x14ac:dyDescent="0.2">
      <c r="A84" s="32"/>
      <c r="C84" s="18"/>
      <c r="D84" s="65"/>
    </row>
    <row r="85" spans="1:4" x14ac:dyDescent="0.2">
      <c r="A85" s="32"/>
      <c r="C85" s="18"/>
      <c r="D85" s="65"/>
    </row>
    <row r="86" spans="1:4" x14ac:dyDescent="0.2">
      <c r="A86" s="32"/>
      <c r="C86" s="18"/>
      <c r="D86" s="65"/>
    </row>
    <row r="87" spans="1:4" x14ac:dyDescent="0.2">
      <c r="A87" s="32"/>
      <c r="C87" s="18"/>
      <c r="D87" s="65"/>
    </row>
    <row r="88" spans="1:4" x14ac:dyDescent="0.2">
      <c r="A88" s="32"/>
      <c r="C88" s="18"/>
      <c r="D88" s="65"/>
    </row>
    <row r="89" spans="1:4" x14ac:dyDescent="0.2">
      <c r="A89" s="32"/>
      <c r="C89" s="18"/>
      <c r="D89" s="65"/>
    </row>
    <row r="90" spans="1:4" x14ac:dyDescent="0.2">
      <c r="A90" s="32"/>
      <c r="C90" s="18"/>
      <c r="D90" s="65"/>
    </row>
    <row r="91" spans="1:4" x14ac:dyDescent="0.2">
      <c r="A91" s="32"/>
      <c r="C91" s="18"/>
      <c r="D91" s="65"/>
    </row>
    <row r="92" spans="1:4" x14ac:dyDescent="0.2">
      <c r="A92" s="32"/>
      <c r="C92" s="18"/>
      <c r="D92" s="65"/>
    </row>
    <row r="93" spans="1:4" x14ac:dyDescent="0.2">
      <c r="A93" s="32"/>
      <c r="C93" s="18"/>
      <c r="D93" s="65"/>
    </row>
    <row r="94" spans="1:4" x14ac:dyDescent="0.2">
      <c r="A94" s="32"/>
      <c r="C94" s="18"/>
      <c r="D94" s="65"/>
    </row>
    <row r="95" spans="1:4" x14ac:dyDescent="0.2">
      <c r="A95" s="32"/>
      <c r="C95" s="18"/>
      <c r="D95" s="65"/>
    </row>
    <row r="96" spans="1:4" x14ac:dyDescent="0.2">
      <c r="A96" s="32"/>
      <c r="C96" s="18"/>
      <c r="D96" s="65"/>
    </row>
    <row r="97" spans="1:4" x14ac:dyDescent="0.2">
      <c r="A97" s="32"/>
      <c r="C97" s="18"/>
      <c r="D97" s="65"/>
    </row>
    <row r="98" spans="1:4" x14ac:dyDescent="0.2">
      <c r="A98" s="32"/>
      <c r="C98" s="18"/>
      <c r="D98" s="65"/>
    </row>
    <row r="99" spans="1:4" x14ac:dyDescent="0.2">
      <c r="A99" s="32"/>
      <c r="C99" s="18"/>
      <c r="D99" s="65"/>
    </row>
  </sheetData>
  <mergeCells count="1">
    <mergeCell ref="A58:C58"/>
  </mergeCells>
  <phoneticPr fontId="0" type="noConversion"/>
  <pageMargins left="0.39370078740157483" right="0.39370078740157483" top="0.59055118110236227" bottom="0.19685039370078741" header="0.19685039370078741" footer="0.51181102362204722"/>
  <pageSetup paperSize="9" scale="60" orientation="landscape" r:id="rId1"/>
  <headerFooter alignWithMargins="0">
    <oddHeader>&amp;C&amp;"Times New Roman,Kalın"&amp;12LİSANS DERS VE NOT İSTATİSTİKLERİ (2014-2015 EĞİTİM ÖĞRETİM YILI II. DÖNEMİ)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00B050"/>
  </sheetPr>
  <dimension ref="A1:O99"/>
  <sheetViews>
    <sheetView topLeftCell="A29" zoomScaleNormal="100" workbookViewId="0">
      <selection activeCell="B57" sqref="B57"/>
    </sheetView>
  </sheetViews>
  <sheetFormatPr defaultColWidth="11.42578125" defaultRowHeight="12.75" x14ac:dyDescent="0.2"/>
  <cols>
    <col min="1" max="1" width="62.85546875" style="25" customWidth="1"/>
    <col min="2" max="2" width="19.7109375" style="1335" customWidth="1"/>
    <col min="3" max="3" width="30.7109375" style="1335" customWidth="1"/>
    <col min="4" max="4" width="41.7109375" style="1334" customWidth="1"/>
    <col min="5" max="7" width="7.7109375" style="159" customWidth="1"/>
    <col min="8" max="14" width="7.7109375" style="1" customWidth="1"/>
    <col min="15" max="16384" width="11.42578125" style="1"/>
  </cols>
  <sheetData>
    <row r="1" spans="1:14" s="25" customFormat="1" ht="30" customHeight="1" thickBot="1" x14ac:dyDescent="0.25">
      <c r="A1" s="1301"/>
      <c r="B1" s="1302" t="s">
        <v>492</v>
      </c>
      <c r="C1" s="1302" t="s">
        <v>272</v>
      </c>
      <c r="D1" s="1303" t="s">
        <v>493</v>
      </c>
      <c r="E1" s="1761" t="s">
        <v>597</v>
      </c>
      <c r="F1" s="1761" t="s">
        <v>599</v>
      </c>
      <c r="G1" s="1761" t="s">
        <v>598</v>
      </c>
      <c r="H1" s="1761" t="s">
        <v>600</v>
      </c>
      <c r="I1" s="1761" t="s">
        <v>601</v>
      </c>
      <c r="J1" s="1761" t="s">
        <v>602</v>
      </c>
      <c r="K1" s="1761" t="s">
        <v>603</v>
      </c>
      <c r="L1" s="1761" t="s">
        <v>604</v>
      </c>
      <c r="M1" s="1761" t="s">
        <v>605</v>
      </c>
      <c r="N1" s="1761" t="s">
        <v>606</v>
      </c>
    </row>
    <row r="2" spans="1:14" s="25" customFormat="1" ht="15" customHeight="1" thickBot="1" x14ac:dyDescent="0.25">
      <c r="A2" s="1304" t="s">
        <v>305</v>
      </c>
      <c r="B2" s="1305"/>
      <c r="C2" s="1306"/>
      <c r="D2" s="1307"/>
      <c r="E2" s="1308"/>
      <c r="F2" s="1308"/>
      <c r="G2" s="1308"/>
      <c r="H2" s="1308"/>
      <c r="I2" s="1308"/>
      <c r="J2" s="1308"/>
      <c r="K2" s="1308"/>
      <c r="L2" s="1308"/>
      <c r="M2" s="1308"/>
      <c r="N2" s="1309"/>
    </row>
    <row r="3" spans="1:14" ht="15" customHeight="1" thickBot="1" x14ac:dyDescent="0.25">
      <c r="A3" s="1310" t="s">
        <v>153</v>
      </c>
      <c r="B3" s="958">
        <v>50</v>
      </c>
      <c r="C3" s="1766">
        <v>867</v>
      </c>
      <c r="D3" s="1767">
        <f>C3/B3</f>
        <v>17.34</v>
      </c>
      <c r="E3" s="778">
        <v>218</v>
      </c>
      <c r="F3" s="188">
        <v>134</v>
      </c>
      <c r="G3" s="188">
        <v>148</v>
      </c>
      <c r="H3" s="188">
        <v>107</v>
      </c>
      <c r="I3" s="188">
        <v>95</v>
      </c>
      <c r="J3" s="188">
        <v>67</v>
      </c>
      <c r="K3" s="188">
        <v>43</v>
      </c>
      <c r="L3" s="188">
        <v>6</v>
      </c>
      <c r="M3" s="188">
        <v>18</v>
      </c>
      <c r="N3" s="74">
        <v>31</v>
      </c>
    </row>
    <row r="4" spans="1:14" ht="15" customHeight="1" thickBot="1" x14ac:dyDescent="0.25">
      <c r="A4" s="1768" t="s">
        <v>150</v>
      </c>
      <c r="B4" s="962">
        <v>71</v>
      </c>
      <c r="C4" s="1769">
        <v>1638</v>
      </c>
      <c r="D4" s="1767">
        <f t="shared" ref="D4:D56" si="0">C4/B4</f>
        <v>23.070422535211268</v>
      </c>
      <c r="E4" s="777">
        <v>251</v>
      </c>
      <c r="F4" s="26">
        <v>242</v>
      </c>
      <c r="G4" s="26">
        <v>303</v>
      </c>
      <c r="H4" s="26">
        <v>244</v>
      </c>
      <c r="I4" s="26">
        <v>205</v>
      </c>
      <c r="J4" s="26">
        <v>133</v>
      </c>
      <c r="K4" s="26">
        <v>132</v>
      </c>
      <c r="L4" s="26">
        <v>47</v>
      </c>
      <c r="M4" s="26">
        <v>56</v>
      </c>
      <c r="N4" s="72">
        <v>25</v>
      </c>
    </row>
    <row r="5" spans="1:14" ht="15" customHeight="1" thickBot="1" x14ac:dyDescent="0.25">
      <c r="A5" s="1770" t="s">
        <v>152</v>
      </c>
      <c r="B5" s="974">
        <v>44</v>
      </c>
      <c r="C5" s="1771">
        <v>935</v>
      </c>
      <c r="D5" s="1767">
        <f t="shared" si="0"/>
        <v>21.25</v>
      </c>
      <c r="E5" s="51">
        <v>171</v>
      </c>
      <c r="F5" s="170">
        <v>188</v>
      </c>
      <c r="G5" s="170">
        <v>196</v>
      </c>
      <c r="H5" s="170">
        <v>120</v>
      </c>
      <c r="I5" s="170">
        <v>95</v>
      </c>
      <c r="J5" s="170">
        <v>41</v>
      </c>
      <c r="K5" s="170">
        <v>39</v>
      </c>
      <c r="L5" s="170">
        <v>16</v>
      </c>
      <c r="M5" s="170">
        <v>25</v>
      </c>
      <c r="N5" s="73">
        <v>44</v>
      </c>
    </row>
    <row r="6" spans="1:14" ht="15" customHeight="1" thickBot="1" x14ac:dyDescent="0.25">
      <c r="A6" s="71" t="s">
        <v>145</v>
      </c>
      <c r="B6" s="315">
        <f>SUM(B3:B5)</f>
        <v>165</v>
      </c>
      <c r="C6" s="41">
        <f>SUM(C3:C5)</f>
        <v>3440</v>
      </c>
      <c r="D6" s="1767">
        <f t="shared" si="0"/>
        <v>20.848484848484848</v>
      </c>
      <c r="E6" s="315">
        <f>SUM(E3:E5)</f>
        <v>640</v>
      </c>
      <c r="F6" s="315">
        <f>SUM(F3:F5)</f>
        <v>564</v>
      </c>
      <c r="G6" s="315">
        <f>SUM(G3:G5)</f>
        <v>647</v>
      </c>
      <c r="H6" s="315">
        <f>SUM(H3:H5)</f>
        <v>471</v>
      </c>
      <c r="I6" s="315">
        <f>SUM(I3:I5)</f>
        <v>395</v>
      </c>
      <c r="J6" s="315">
        <f t="shared" ref="J6:N6" si="1">SUM(J3:J5)</f>
        <v>241</v>
      </c>
      <c r="K6" s="315">
        <f>SUM(K3:K5)</f>
        <v>214</v>
      </c>
      <c r="L6" s="315">
        <f t="shared" si="1"/>
        <v>69</v>
      </c>
      <c r="M6" s="315">
        <f t="shared" si="1"/>
        <v>99</v>
      </c>
      <c r="N6" s="315">
        <f t="shared" si="1"/>
        <v>100</v>
      </c>
    </row>
    <row r="7" spans="1:14" ht="15" customHeight="1" thickBot="1" x14ac:dyDescent="0.25">
      <c r="A7" s="84" t="s">
        <v>481</v>
      </c>
      <c r="B7" s="199"/>
      <c r="C7" s="1706"/>
      <c r="D7" s="1767"/>
      <c r="E7" s="1772"/>
      <c r="F7" s="1772"/>
      <c r="G7" s="1772"/>
      <c r="H7" s="1772"/>
      <c r="I7" s="1772"/>
      <c r="J7" s="1772"/>
      <c r="K7" s="1772"/>
      <c r="L7" s="1772"/>
      <c r="M7" s="1772"/>
      <c r="N7" s="1773"/>
    </row>
    <row r="8" spans="1:14" ht="15" customHeight="1" thickBot="1" x14ac:dyDescent="0.25">
      <c r="A8" s="1310" t="s">
        <v>154</v>
      </c>
      <c r="B8" s="958">
        <v>61</v>
      </c>
      <c r="C8" s="1766">
        <v>1213</v>
      </c>
      <c r="D8" s="1767">
        <f t="shared" si="0"/>
        <v>19.885245901639344</v>
      </c>
      <c r="E8" s="778">
        <v>177</v>
      </c>
      <c r="F8" s="188">
        <v>169</v>
      </c>
      <c r="G8" s="188">
        <v>182</v>
      </c>
      <c r="H8" s="188">
        <v>154</v>
      </c>
      <c r="I8" s="188">
        <v>174</v>
      </c>
      <c r="J8" s="188">
        <v>123</v>
      </c>
      <c r="K8" s="188">
        <v>104</v>
      </c>
      <c r="L8" s="188">
        <v>60</v>
      </c>
      <c r="M8" s="188">
        <v>38</v>
      </c>
      <c r="N8" s="74">
        <v>32</v>
      </c>
    </row>
    <row r="9" spans="1:14" ht="15" customHeight="1" thickBot="1" x14ac:dyDescent="0.25">
      <c r="A9" s="1774" t="s">
        <v>156</v>
      </c>
      <c r="B9" s="917">
        <v>15</v>
      </c>
      <c r="C9" s="1775">
        <v>196</v>
      </c>
      <c r="D9" s="1767">
        <f t="shared" si="0"/>
        <v>13.066666666666666</v>
      </c>
      <c r="E9" s="1776">
        <v>49</v>
      </c>
      <c r="F9" s="1325">
        <v>24</v>
      </c>
      <c r="G9" s="1325">
        <v>30</v>
      </c>
      <c r="H9" s="1325">
        <v>24</v>
      </c>
      <c r="I9" s="1325">
        <v>19</v>
      </c>
      <c r="J9" s="1325">
        <v>16</v>
      </c>
      <c r="K9" s="1325">
        <v>17</v>
      </c>
      <c r="L9" s="1325">
        <v>11</v>
      </c>
      <c r="M9" s="1325"/>
      <c r="N9" s="1777">
        <v>6</v>
      </c>
    </row>
    <row r="10" spans="1:14" ht="15" customHeight="1" thickBot="1" x14ac:dyDescent="0.25">
      <c r="A10" s="1311" t="s">
        <v>159</v>
      </c>
      <c r="B10" s="962">
        <v>59</v>
      </c>
      <c r="C10" s="1769">
        <v>1025</v>
      </c>
      <c r="D10" s="1767">
        <f t="shared" si="0"/>
        <v>17.372881355932204</v>
      </c>
      <c r="E10" s="777">
        <v>200</v>
      </c>
      <c r="F10" s="26">
        <v>124</v>
      </c>
      <c r="G10" s="26">
        <v>161</v>
      </c>
      <c r="H10" s="26">
        <v>82</v>
      </c>
      <c r="I10" s="26">
        <v>85</v>
      </c>
      <c r="J10" s="26">
        <v>54</v>
      </c>
      <c r="K10" s="26">
        <v>95</v>
      </c>
      <c r="L10" s="26">
        <v>38</v>
      </c>
      <c r="M10" s="26">
        <v>88</v>
      </c>
      <c r="N10" s="72">
        <v>98</v>
      </c>
    </row>
    <row r="11" spans="1:14" ht="15" customHeight="1" thickBot="1" x14ac:dyDescent="0.25">
      <c r="A11" s="1311" t="s">
        <v>160</v>
      </c>
      <c r="B11" s="962">
        <v>139</v>
      </c>
      <c r="C11" s="1769">
        <v>6502</v>
      </c>
      <c r="D11" s="1767">
        <f t="shared" si="0"/>
        <v>46.776978417266186</v>
      </c>
      <c r="E11" s="777">
        <v>473</v>
      </c>
      <c r="F11" s="26">
        <v>467</v>
      </c>
      <c r="G11" s="26">
        <v>611</v>
      </c>
      <c r="H11" s="26">
        <v>697</v>
      </c>
      <c r="I11" s="26">
        <v>872</v>
      </c>
      <c r="J11" s="26">
        <v>616</v>
      </c>
      <c r="K11" s="26">
        <v>556</v>
      </c>
      <c r="L11" s="26">
        <v>655</v>
      </c>
      <c r="M11" s="26">
        <v>1050</v>
      </c>
      <c r="N11" s="72">
        <v>505</v>
      </c>
    </row>
    <row r="12" spans="1:14" ht="15" customHeight="1" thickBot="1" x14ac:dyDescent="0.25">
      <c r="A12" s="1311" t="s">
        <v>163</v>
      </c>
      <c r="B12" s="962">
        <v>39</v>
      </c>
      <c r="C12" s="1769">
        <v>738</v>
      </c>
      <c r="D12" s="1767">
        <f t="shared" si="0"/>
        <v>18.923076923076923</v>
      </c>
      <c r="E12" s="777">
        <v>108</v>
      </c>
      <c r="F12" s="26">
        <v>97</v>
      </c>
      <c r="G12" s="26">
        <v>86</v>
      </c>
      <c r="H12" s="26">
        <v>91</v>
      </c>
      <c r="I12" s="26">
        <v>92</v>
      </c>
      <c r="J12" s="26">
        <v>76</v>
      </c>
      <c r="K12" s="26">
        <v>94</v>
      </c>
      <c r="L12" s="26">
        <v>28</v>
      </c>
      <c r="M12" s="26">
        <v>46</v>
      </c>
      <c r="N12" s="72">
        <v>20</v>
      </c>
    </row>
    <row r="13" spans="1:14" ht="15" customHeight="1" thickBot="1" x14ac:dyDescent="0.25">
      <c r="A13" s="1311" t="s">
        <v>155</v>
      </c>
      <c r="B13" s="962">
        <v>106</v>
      </c>
      <c r="C13" s="1769">
        <v>3517</v>
      </c>
      <c r="D13" s="1767">
        <f t="shared" si="0"/>
        <v>33.179245283018865</v>
      </c>
      <c r="E13" s="777">
        <v>295</v>
      </c>
      <c r="F13" s="26">
        <v>294</v>
      </c>
      <c r="G13" s="26">
        <v>352</v>
      </c>
      <c r="H13" s="26">
        <v>435</v>
      </c>
      <c r="I13" s="26">
        <v>601</v>
      </c>
      <c r="J13" s="26">
        <v>379</v>
      </c>
      <c r="K13" s="26">
        <v>399</v>
      </c>
      <c r="L13" s="26">
        <v>280</v>
      </c>
      <c r="M13" s="26">
        <v>232</v>
      </c>
      <c r="N13" s="72">
        <v>250</v>
      </c>
    </row>
    <row r="14" spans="1:14" ht="15" customHeight="1" thickBot="1" x14ac:dyDescent="0.25">
      <c r="A14" s="1311" t="s">
        <v>158</v>
      </c>
      <c r="B14" s="962">
        <v>78</v>
      </c>
      <c r="C14" s="1769">
        <v>9134</v>
      </c>
      <c r="D14" s="1767">
        <f t="shared" si="0"/>
        <v>117.1025641025641</v>
      </c>
      <c r="E14" s="777">
        <v>797</v>
      </c>
      <c r="F14" s="26">
        <v>700</v>
      </c>
      <c r="G14" s="26">
        <v>852</v>
      </c>
      <c r="H14" s="26">
        <v>1026</v>
      </c>
      <c r="I14" s="26">
        <v>1144</v>
      </c>
      <c r="J14" s="26">
        <v>907</v>
      </c>
      <c r="K14" s="26">
        <v>685</v>
      </c>
      <c r="L14" s="26">
        <v>1352</v>
      </c>
      <c r="M14" s="26">
        <v>904</v>
      </c>
      <c r="N14" s="72">
        <v>767</v>
      </c>
    </row>
    <row r="15" spans="1:14" ht="15" customHeight="1" thickBot="1" x14ac:dyDescent="0.25">
      <c r="A15" s="1311" t="s">
        <v>161</v>
      </c>
      <c r="B15" s="962">
        <v>59</v>
      </c>
      <c r="C15" s="1769">
        <v>1699</v>
      </c>
      <c r="D15" s="1767">
        <f t="shared" si="0"/>
        <v>28.796610169491526</v>
      </c>
      <c r="E15" s="777">
        <v>653</v>
      </c>
      <c r="F15" s="26">
        <v>299</v>
      </c>
      <c r="G15" s="26">
        <v>225</v>
      </c>
      <c r="H15" s="26">
        <v>166</v>
      </c>
      <c r="I15" s="26">
        <v>113</v>
      </c>
      <c r="J15" s="26">
        <v>70</v>
      </c>
      <c r="K15" s="26">
        <v>45</v>
      </c>
      <c r="L15" s="26">
        <v>34</v>
      </c>
      <c r="M15" s="26">
        <v>55</v>
      </c>
      <c r="N15" s="72">
        <v>39</v>
      </c>
    </row>
    <row r="16" spans="1:14" ht="15" customHeight="1" thickBot="1" x14ac:dyDescent="0.25">
      <c r="A16" s="1311" t="s">
        <v>162</v>
      </c>
      <c r="B16" s="962">
        <v>58</v>
      </c>
      <c r="C16" s="1769">
        <v>1267</v>
      </c>
      <c r="D16" s="1767">
        <f t="shared" si="0"/>
        <v>21.844827586206897</v>
      </c>
      <c r="E16" s="777">
        <v>279</v>
      </c>
      <c r="F16" s="26">
        <v>186</v>
      </c>
      <c r="G16" s="26">
        <v>182</v>
      </c>
      <c r="H16" s="26">
        <v>137</v>
      </c>
      <c r="I16" s="26">
        <v>117</v>
      </c>
      <c r="J16" s="26">
        <v>78</v>
      </c>
      <c r="K16" s="26">
        <v>108</v>
      </c>
      <c r="L16" s="26">
        <v>54</v>
      </c>
      <c r="M16" s="26">
        <v>64</v>
      </c>
      <c r="N16" s="72">
        <v>62</v>
      </c>
    </row>
    <row r="17" spans="1:14" ht="15" customHeight="1" thickBot="1" x14ac:dyDescent="0.25">
      <c r="A17" s="1415" t="s">
        <v>157</v>
      </c>
      <c r="B17" s="974">
        <v>80</v>
      </c>
      <c r="C17" s="1778">
        <v>979</v>
      </c>
      <c r="D17" s="1767">
        <f t="shared" si="0"/>
        <v>12.237500000000001</v>
      </c>
      <c r="E17" s="1779">
        <v>235</v>
      </c>
      <c r="F17" s="780">
        <v>176</v>
      </c>
      <c r="G17" s="780">
        <v>142</v>
      </c>
      <c r="H17" s="780">
        <v>85</v>
      </c>
      <c r="I17" s="780">
        <v>98</v>
      </c>
      <c r="J17" s="780">
        <v>48</v>
      </c>
      <c r="K17" s="780">
        <v>52</v>
      </c>
      <c r="L17" s="780">
        <v>17</v>
      </c>
      <c r="M17" s="780">
        <v>80</v>
      </c>
      <c r="N17" s="1780">
        <v>46</v>
      </c>
    </row>
    <row r="18" spans="1:14" ht="15" customHeight="1" thickBot="1" x14ac:dyDescent="0.25">
      <c r="A18" s="71" t="s">
        <v>145</v>
      </c>
      <c r="B18" s="1781">
        <f>SUM(B8:B17)</f>
        <v>694</v>
      </c>
      <c r="C18" s="1781">
        <f>SUM(C8:C17)</f>
        <v>26270</v>
      </c>
      <c r="D18" s="1767">
        <f t="shared" si="0"/>
        <v>37.853025936599423</v>
      </c>
      <c r="E18" s="1763">
        <f>SUM(E8:E17)</f>
        <v>3266</v>
      </c>
      <c r="F18" s="1763">
        <f t="shared" ref="F18:N18" si="2">SUM(F8:F17)</f>
        <v>2536</v>
      </c>
      <c r="G18" s="1763">
        <f t="shared" si="2"/>
        <v>2823</v>
      </c>
      <c r="H18" s="1763">
        <f t="shared" si="2"/>
        <v>2897</v>
      </c>
      <c r="I18" s="1763">
        <f t="shared" si="2"/>
        <v>3315</v>
      </c>
      <c r="J18" s="1763">
        <f t="shared" si="2"/>
        <v>2367</v>
      </c>
      <c r="K18" s="1763">
        <f t="shared" si="2"/>
        <v>2155</v>
      </c>
      <c r="L18" s="1763">
        <f t="shared" si="2"/>
        <v>2529</v>
      </c>
      <c r="M18" s="1763">
        <f t="shared" si="2"/>
        <v>2557</v>
      </c>
      <c r="N18" s="41">
        <f t="shared" si="2"/>
        <v>1825</v>
      </c>
    </row>
    <row r="19" spans="1:14" ht="15" customHeight="1" thickBot="1" x14ac:dyDescent="0.25">
      <c r="A19" s="84" t="s">
        <v>306</v>
      </c>
      <c r="B19" s="199"/>
      <c r="C19" s="1706"/>
      <c r="D19" s="1767"/>
      <c r="E19" s="1772"/>
      <c r="F19" s="1772"/>
      <c r="G19" s="1772"/>
      <c r="H19" s="1772"/>
      <c r="I19" s="1772"/>
      <c r="J19" s="1772"/>
      <c r="K19" s="1772"/>
      <c r="L19" s="1772"/>
      <c r="M19" s="1772"/>
      <c r="N19" s="1773"/>
    </row>
    <row r="20" spans="1:14" ht="15" customHeight="1" thickBot="1" x14ac:dyDescent="0.25">
      <c r="A20" s="1774" t="s">
        <v>165</v>
      </c>
      <c r="B20" s="958">
        <v>98</v>
      </c>
      <c r="C20" s="1739">
        <v>3248</v>
      </c>
      <c r="D20" s="1767">
        <f t="shared" si="0"/>
        <v>33.142857142857146</v>
      </c>
      <c r="E20" s="778">
        <v>355</v>
      </c>
      <c r="F20" s="188">
        <v>324</v>
      </c>
      <c r="G20" s="188">
        <v>371</v>
      </c>
      <c r="H20" s="188">
        <v>438</v>
      </c>
      <c r="I20" s="188">
        <v>461</v>
      </c>
      <c r="J20" s="188">
        <v>345</v>
      </c>
      <c r="K20" s="188">
        <v>343</v>
      </c>
      <c r="L20" s="188">
        <v>226</v>
      </c>
      <c r="M20" s="188">
        <v>281</v>
      </c>
      <c r="N20" s="74">
        <v>104</v>
      </c>
    </row>
    <row r="21" spans="1:14" ht="15" customHeight="1" thickBot="1" x14ac:dyDescent="0.25">
      <c r="A21" s="1311" t="s">
        <v>167</v>
      </c>
      <c r="B21" s="962">
        <v>91</v>
      </c>
      <c r="C21" s="1715">
        <v>2192</v>
      </c>
      <c r="D21" s="1767">
        <f t="shared" si="0"/>
        <v>24.087912087912088</v>
      </c>
      <c r="E21" s="777">
        <v>561</v>
      </c>
      <c r="F21" s="26">
        <v>329</v>
      </c>
      <c r="G21" s="26">
        <v>363</v>
      </c>
      <c r="H21" s="26">
        <v>257</v>
      </c>
      <c r="I21" s="26">
        <v>218</v>
      </c>
      <c r="J21" s="26">
        <v>142</v>
      </c>
      <c r="K21" s="26">
        <v>124</v>
      </c>
      <c r="L21" s="26">
        <v>62</v>
      </c>
      <c r="M21" s="26">
        <v>96</v>
      </c>
      <c r="N21" s="72">
        <v>40</v>
      </c>
    </row>
    <row r="22" spans="1:14" ht="15" customHeight="1" thickBot="1" x14ac:dyDescent="0.25">
      <c r="A22" s="1782" t="s">
        <v>424</v>
      </c>
      <c r="B22" s="962">
        <v>18</v>
      </c>
      <c r="C22" s="1715">
        <v>142</v>
      </c>
      <c r="D22" s="1767">
        <f t="shared" si="0"/>
        <v>7.8888888888888893</v>
      </c>
      <c r="E22" s="777">
        <v>28</v>
      </c>
      <c r="F22" s="26">
        <v>9</v>
      </c>
      <c r="G22" s="26">
        <v>19</v>
      </c>
      <c r="H22" s="26">
        <v>22</v>
      </c>
      <c r="I22" s="26">
        <v>29</v>
      </c>
      <c r="J22" s="26">
        <v>17</v>
      </c>
      <c r="K22" s="26">
        <v>11</v>
      </c>
      <c r="L22" s="26">
        <v>3</v>
      </c>
      <c r="M22" s="26">
        <v>4</v>
      </c>
      <c r="N22" s="72"/>
    </row>
    <row r="23" spans="1:14" ht="15" customHeight="1" thickBot="1" x14ac:dyDescent="0.25">
      <c r="A23" s="1311" t="s">
        <v>164</v>
      </c>
      <c r="B23" s="962">
        <v>72</v>
      </c>
      <c r="C23" s="1715">
        <v>2013</v>
      </c>
      <c r="D23" s="1767">
        <f t="shared" si="0"/>
        <v>27.958333333333332</v>
      </c>
      <c r="E23" s="777">
        <v>390</v>
      </c>
      <c r="F23" s="26">
        <v>265</v>
      </c>
      <c r="G23" s="26">
        <v>321</v>
      </c>
      <c r="H23" s="26">
        <v>251</v>
      </c>
      <c r="I23" s="26">
        <v>260</v>
      </c>
      <c r="J23" s="26">
        <v>147</v>
      </c>
      <c r="K23" s="26">
        <v>106</v>
      </c>
      <c r="L23" s="26">
        <v>67</v>
      </c>
      <c r="M23" s="26">
        <v>149</v>
      </c>
      <c r="N23" s="72">
        <v>57</v>
      </c>
    </row>
    <row r="24" spans="1:14" ht="15" customHeight="1" thickBot="1" x14ac:dyDescent="0.25">
      <c r="A24" s="1311" t="s">
        <v>166</v>
      </c>
      <c r="B24" s="962">
        <v>55</v>
      </c>
      <c r="C24" s="1715">
        <v>1262</v>
      </c>
      <c r="D24" s="1767">
        <f t="shared" si="0"/>
        <v>22.945454545454545</v>
      </c>
      <c r="E24" s="777">
        <v>367</v>
      </c>
      <c r="F24" s="26">
        <v>184</v>
      </c>
      <c r="G24" s="26">
        <v>214</v>
      </c>
      <c r="H24" s="26">
        <v>125</v>
      </c>
      <c r="I24" s="26">
        <v>106</v>
      </c>
      <c r="J24" s="26">
        <v>64</v>
      </c>
      <c r="K24" s="26">
        <v>61</v>
      </c>
      <c r="L24" s="26">
        <v>27</v>
      </c>
      <c r="M24" s="26">
        <v>61</v>
      </c>
      <c r="N24" s="72">
        <v>53</v>
      </c>
    </row>
    <row r="25" spans="1:14" ht="15" customHeight="1" thickBot="1" x14ac:dyDescent="0.25">
      <c r="A25" s="1783" t="s">
        <v>324</v>
      </c>
      <c r="B25" s="974">
        <v>14</v>
      </c>
      <c r="C25" s="1784">
        <v>107</v>
      </c>
      <c r="D25" s="1767">
        <f t="shared" si="0"/>
        <v>7.6428571428571432</v>
      </c>
      <c r="E25" s="1779">
        <v>28</v>
      </c>
      <c r="F25" s="780">
        <v>20</v>
      </c>
      <c r="G25" s="780">
        <v>15</v>
      </c>
      <c r="H25" s="780">
        <v>15</v>
      </c>
      <c r="I25" s="780">
        <v>6</v>
      </c>
      <c r="J25" s="780">
        <v>5</v>
      </c>
      <c r="K25" s="780">
        <v>7</v>
      </c>
      <c r="L25" s="780">
        <v>5</v>
      </c>
      <c r="M25" s="780">
        <v>3</v>
      </c>
      <c r="N25" s="1780">
        <v>3</v>
      </c>
    </row>
    <row r="26" spans="1:14" ht="15" customHeight="1" thickBot="1" x14ac:dyDescent="0.25">
      <c r="A26" s="71" t="s">
        <v>145</v>
      </c>
      <c r="B26" s="1763">
        <f>SUM(B20:B25)</f>
        <v>348</v>
      </c>
      <c r="C26" s="1763">
        <f>SUM(C20:C25)</f>
        <v>8964</v>
      </c>
      <c r="D26" s="1767">
        <f t="shared" si="0"/>
        <v>25.758620689655171</v>
      </c>
      <c r="E26" s="1763">
        <f t="shared" ref="E26:N26" si="3">SUM(E20:E25)</f>
        <v>1729</v>
      </c>
      <c r="F26" s="1763">
        <f t="shared" si="3"/>
        <v>1131</v>
      </c>
      <c r="G26" s="1763">
        <f t="shared" si="3"/>
        <v>1303</v>
      </c>
      <c r="H26" s="1763">
        <f t="shared" si="3"/>
        <v>1108</v>
      </c>
      <c r="I26" s="1763">
        <f t="shared" si="3"/>
        <v>1080</v>
      </c>
      <c r="J26" s="1763">
        <f t="shared" si="3"/>
        <v>720</v>
      </c>
      <c r="K26" s="1763">
        <f t="shared" si="3"/>
        <v>652</v>
      </c>
      <c r="L26" s="1763">
        <f t="shared" si="3"/>
        <v>390</v>
      </c>
      <c r="M26" s="1763">
        <f t="shared" si="3"/>
        <v>594</v>
      </c>
      <c r="N26" s="1763">
        <f t="shared" si="3"/>
        <v>257</v>
      </c>
    </row>
    <row r="27" spans="1:14" ht="15" customHeight="1" thickBot="1" x14ac:dyDescent="0.25">
      <c r="A27" s="1785" t="s">
        <v>307</v>
      </c>
      <c r="B27" s="199"/>
      <c r="C27" s="1706"/>
      <c r="D27" s="1767"/>
      <c r="E27" s="1772"/>
      <c r="F27" s="1772"/>
      <c r="G27" s="1772"/>
      <c r="H27" s="1772"/>
      <c r="I27" s="1772"/>
      <c r="J27" s="1772"/>
      <c r="K27" s="1772"/>
      <c r="L27" s="1772"/>
      <c r="M27" s="1772"/>
      <c r="N27" s="1773"/>
    </row>
    <row r="28" spans="1:14" s="1317" customFormat="1" ht="15" customHeight="1" thickBot="1" x14ac:dyDescent="0.25">
      <c r="A28" s="20" t="s">
        <v>482</v>
      </c>
      <c r="B28" s="958">
        <v>46</v>
      </c>
      <c r="C28" s="1739">
        <v>939</v>
      </c>
      <c r="D28" s="1767">
        <f t="shared" si="0"/>
        <v>20.413043478260871</v>
      </c>
      <c r="E28" s="778">
        <v>361</v>
      </c>
      <c r="F28" s="188">
        <v>193</v>
      </c>
      <c r="G28" s="188">
        <v>124</v>
      </c>
      <c r="H28" s="188">
        <v>87</v>
      </c>
      <c r="I28" s="188">
        <v>52</v>
      </c>
      <c r="J28" s="188">
        <v>36</v>
      </c>
      <c r="K28" s="188">
        <v>28</v>
      </c>
      <c r="L28" s="188">
        <v>10</v>
      </c>
      <c r="M28" s="188">
        <v>29</v>
      </c>
      <c r="N28" s="74">
        <v>19</v>
      </c>
    </row>
    <row r="29" spans="1:14" ht="15" customHeight="1" thickBot="1" x14ac:dyDescent="0.25">
      <c r="A29" s="19" t="s">
        <v>119</v>
      </c>
      <c r="B29" s="962">
        <v>27</v>
      </c>
      <c r="C29" s="1715">
        <v>186</v>
      </c>
      <c r="D29" s="1767">
        <f t="shared" si="0"/>
        <v>6.8888888888888893</v>
      </c>
      <c r="E29" s="777">
        <v>67</v>
      </c>
      <c r="F29" s="26">
        <v>33</v>
      </c>
      <c r="G29" s="26">
        <v>31</v>
      </c>
      <c r="H29" s="26">
        <v>17</v>
      </c>
      <c r="I29" s="26">
        <v>18</v>
      </c>
      <c r="J29" s="26">
        <v>6</v>
      </c>
      <c r="K29" s="26">
        <v>5</v>
      </c>
      <c r="L29" s="26">
        <v>3</v>
      </c>
      <c r="M29" s="26">
        <v>3</v>
      </c>
      <c r="N29" s="72">
        <v>3</v>
      </c>
    </row>
    <row r="30" spans="1:14" ht="15" customHeight="1" thickBot="1" x14ac:dyDescent="0.25">
      <c r="A30" s="19" t="s">
        <v>169</v>
      </c>
      <c r="B30" s="962">
        <v>66</v>
      </c>
      <c r="C30" s="1715">
        <v>2334</v>
      </c>
      <c r="D30" s="1767">
        <f t="shared" si="0"/>
        <v>35.363636363636367</v>
      </c>
      <c r="E30" s="777">
        <v>1015</v>
      </c>
      <c r="F30" s="26">
        <v>365</v>
      </c>
      <c r="G30" s="26">
        <v>285</v>
      </c>
      <c r="H30" s="26">
        <v>194</v>
      </c>
      <c r="I30" s="26">
        <v>152</v>
      </c>
      <c r="J30" s="26">
        <v>85</v>
      </c>
      <c r="K30" s="26">
        <v>85</v>
      </c>
      <c r="L30" s="26">
        <v>35</v>
      </c>
      <c r="M30" s="26">
        <v>43</v>
      </c>
      <c r="N30" s="72">
        <v>75</v>
      </c>
    </row>
    <row r="31" spans="1:14" ht="15" customHeight="1" thickBot="1" x14ac:dyDescent="0.25">
      <c r="A31" s="19" t="s">
        <v>509</v>
      </c>
      <c r="B31" s="962">
        <v>32</v>
      </c>
      <c r="C31" s="1715">
        <v>130</v>
      </c>
      <c r="D31" s="1767">
        <f t="shared" si="0"/>
        <v>4.0625</v>
      </c>
      <c r="E31" s="777">
        <v>40</v>
      </c>
      <c r="F31" s="26">
        <v>19</v>
      </c>
      <c r="G31" s="26">
        <v>16</v>
      </c>
      <c r="H31" s="26">
        <v>9</v>
      </c>
      <c r="I31" s="26">
        <v>17</v>
      </c>
      <c r="J31" s="26">
        <v>9</v>
      </c>
      <c r="K31" s="26">
        <v>10</v>
      </c>
      <c r="L31" s="26"/>
      <c r="M31" s="26">
        <v>8</v>
      </c>
      <c r="N31" s="72">
        <v>2</v>
      </c>
    </row>
    <row r="32" spans="1:14" ht="15" customHeight="1" thickBot="1" x14ac:dyDescent="0.25">
      <c r="A32" s="19" t="s">
        <v>241</v>
      </c>
      <c r="B32" s="962">
        <v>37</v>
      </c>
      <c r="C32" s="1715">
        <v>684</v>
      </c>
      <c r="D32" s="1767">
        <f t="shared" si="0"/>
        <v>18.486486486486488</v>
      </c>
      <c r="E32" s="777">
        <v>285</v>
      </c>
      <c r="F32" s="26">
        <v>89</v>
      </c>
      <c r="G32" s="26">
        <v>106</v>
      </c>
      <c r="H32" s="26">
        <v>90</v>
      </c>
      <c r="I32" s="26">
        <v>47</v>
      </c>
      <c r="J32" s="26">
        <v>35</v>
      </c>
      <c r="K32" s="26">
        <v>23</v>
      </c>
      <c r="L32" s="26">
        <v>5</v>
      </c>
      <c r="M32" s="26">
        <v>4</v>
      </c>
      <c r="N32" s="72"/>
    </row>
    <row r="33" spans="1:14" ht="17.100000000000001" customHeight="1" thickBot="1" x14ac:dyDescent="0.25">
      <c r="A33" s="209" t="s">
        <v>1080</v>
      </c>
      <c r="B33" s="962">
        <v>28</v>
      </c>
      <c r="C33" s="1715">
        <v>516</v>
      </c>
      <c r="D33" s="1767">
        <f t="shared" si="0"/>
        <v>18.428571428571427</v>
      </c>
      <c r="E33" s="777">
        <v>187</v>
      </c>
      <c r="F33" s="26">
        <v>106</v>
      </c>
      <c r="G33" s="26">
        <v>86</v>
      </c>
      <c r="H33" s="26">
        <v>59</v>
      </c>
      <c r="I33" s="26">
        <v>32</v>
      </c>
      <c r="J33" s="26">
        <v>13</v>
      </c>
      <c r="K33" s="26">
        <v>17</v>
      </c>
      <c r="L33" s="26">
        <v>5</v>
      </c>
      <c r="M33" s="26">
        <v>3</v>
      </c>
      <c r="N33" s="72">
        <v>8</v>
      </c>
    </row>
    <row r="34" spans="1:14" ht="15" customHeight="1" thickBot="1" x14ac:dyDescent="0.25">
      <c r="A34" s="19" t="s">
        <v>222</v>
      </c>
      <c r="B34" s="962">
        <v>22</v>
      </c>
      <c r="C34" s="1715">
        <v>227</v>
      </c>
      <c r="D34" s="1767">
        <f t="shared" si="0"/>
        <v>10.318181818181818</v>
      </c>
      <c r="E34" s="777">
        <v>139</v>
      </c>
      <c r="F34" s="26">
        <v>55</v>
      </c>
      <c r="G34" s="26">
        <v>21</v>
      </c>
      <c r="H34" s="26">
        <v>7</v>
      </c>
      <c r="I34" s="26">
        <v>2</v>
      </c>
      <c r="J34" s="26"/>
      <c r="K34" s="26">
        <v>1</v>
      </c>
      <c r="L34" s="26"/>
      <c r="M34" s="26">
        <v>2</v>
      </c>
      <c r="N34" s="72"/>
    </row>
    <row r="35" spans="1:14" ht="15" customHeight="1" thickBot="1" x14ac:dyDescent="0.25">
      <c r="A35" s="50" t="s">
        <v>223</v>
      </c>
      <c r="B35" s="974">
        <v>19</v>
      </c>
      <c r="C35" s="1698">
        <v>760</v>
      </c>
      <c r="D35" s="1767">
        <f t="shared" si="0"/>
        <v>40</v>
      </c>
      <c r="E35" s="1779">
        <v>226</v>
      </c>
      <c r="F35" s="780">
        <v>171</v>
      </c>
      <c r="G35" s="780">
        <v>126</v>
      </c>
      <c r="H35" s="780">
        <v>84</v>
      </c>
      <c r="I35" s="780">
        <v>46</v>
      </c>
      <c r="J35" s="780">
        <v>27</v>
      </c>
      <c r="K35" s="780">
        <v>28</v>
      </c>
      <c r="L35" s="780">
        <v>8</v>
      </c>
      <c r="M35" s="780">
        <v>20</v>
      </c>
      <c r="N35" s="1780">
        <v>24</v>
      </c>
    </row>
    <row r="36" spans="1:14" ht="15" customHeight="1" thickBot="1" x14ac:dyDescent="0.25">
      <c r="A36" s="879" t="s">
        <v>145</v>
      </c>
      <c r="B36" s="1763">
        <f>SUM(B28:B35)</f>
        <v>277</v>
      </c>
      <c r="C36" s="1763">
        <f>SUM(C28:C35)</f>
        <v>5776</v>
      </c>
      <c r="D36" s="1767">
        <f t="shared" si="0"/>
        <v>20.851985559566788</v>
      </c>
      <c r="E36" s="1763">
        <f t="shared" ref="E36:N36" si="4">SUM(E28:E35)</f>
        <v>2320</v>
      </c>
      <c r="F36" s="1763">
        <f t="shared" si="4"/>
        <v>1031</v>
      </c>
      <c r="G36" s="1763">
        <f t="shared" si="4"/>
        <v>795</v>
      </c>
      <c r="H36" s="1763">
        <f t="shared" si="4"/>
        <v>547</v>
      </c>
      <c r="I36" s="1763">
        <f t="shared" si="4"/>
        <v>366</v>
      </c>
      <c r="J36" s="1763">
        <f t="shared" si="4"/>
        <v>211</v>
      </c>
      <c r="K36" s="1763">
        <f t="shared" si="4"/>
        <v>197</v>
      </c>
      <c r="L36" s="1763">
        <f t="shared" si="4"/>
        <v>66</v>
      </c>
      <c r="M36" s="1763">
        <f t="shared" si="4"/>
        <v>112</v>
      </c>
      <c r="N36" s="1763">
        <f t="shared" si="4"/>
        <v>131</v>
      </c>
    </row>
    <row r="37" spans="1:14" ht="15" customHeight="1" thickBot="1" x14ac:dyDescent="0.25">
      <c r="A37" s="1785" t="s">
        <v>255</v>
      </c>
      <c r="B37" s="316"/>
      <c r="C37" s="1741"/>
      <c r="D37" s="1767"/>
      <c r="E37" s="83"/>
      <c r="F37" s="83"/>
      <c r="G37" s="83"/>
      <c r="H37" s="83"/>
      <c r="I37" s="83"/>
      <c r="J37" s="83"/>
      <c r="K37" s="83"/>
      <c r="L37" s="83"/>
      <c r="M37" s="83"/>
      <c r="N37" s="1223"/>
    </row>
    <row r="38" spans="1:14" ht="15" customHeight="1" thickBot="1" x14ac:dyDescent="0.25">
      <c r="A38" s="1310" t="s">
        <v>171</v>
      </c>
      <c r="B38" s="958">
        <v>59</v>
      </c>
      <c r="C38" s="1739">
        <v>2381</v>
      </c>
      <c r="D38" s="1767">
        <f t="shared" si="0"/>
        <v>40.355932203389834</v>
      </c>
      <c r="E38" s="49">
        <v>274</v>
      </c>
      <c r="F38" s="188">
        <v>299</v>
      </c>
      <c r="G38" s="188">
        <v>397</v>
      </c>
      <c r="H38" s="188">
        <v>318</v>
      </c>
      <c r="I38" s="188">
        <v>356</v>
      </c>
      <c r="J38" s="188">
        <v>301</v>
      </c>
      <c r="K38" s="188">
        <v>194</v>
      </c>
      <c r="L38" s="188">
        <v>93</v>
      </c>
      <c r="M38" s="188">
        <v>47</v>
      </c>
      <c r="N38" s="74">
        <v>102</v>
      </c>
    </row>
    <row r="39" spans="1:14" ht="15" customHeight="1" thickBot="1" x14ac:dyDescent="0.25">
      <c r="A39" s="1311" t="s">
        <v>173</v>
      </c>
      <c r="B39" s="962">
        <v>24</v>
      </c>
      <c r="C39" s="1715">
        <v>503</v>
      </c>
      <c r="D39" s="1767">
        <f t="shared" si="0"/>
        <v>20.958333333333332</v>
      </c>
      <c r="E39" s="48">
        <v>33</v>
      </c>
      <c r="F39" s="26">
        <v>58</v>
      </c>
      <c r="G39" s="26">
        <v>108</v>
      </c>
      <c r="H39" s="26">
        <v>86</v>
      </c>
      <c r="I39" s="26">
        <v>70</v>
      </c>
      <c r="J39" s="26">
        <v>63</v>
      </c>
      <c r="K39" s="26">
        <v>45</v>
      </c>
      <c r="L39" s="26">
        <v>15</v>
      </c>
      <c r="M39" s="26">
        <v>16</v>
      </c>
      <c r="N39" s="72">
        <v>9</v>
      </c>
    </row>
    <row r="40" spans="1:14" ht="15" customHeight="1" thickBot="1" x14ac:dyDescent="0.25">
      <c r="A40" s="1311" t="s">
        <v>229</v>
      </c>
      <c r="B40" s="962">
        <v>59</v>
      </c>
      <c r="C40" s="1715">
        <v>3555</v>
      </c>
      <c r="D40" s="1767">
        <f t="shared" si="0"/>
        <v>60.254237288135592</v>
      </c>
      <c r="E40" s="48">
        <v>427</v>
      </c>
      <c r="F40" s="26">
        <v>400</v>
      </c>
      <c r="G40" s="26">
        <v>517</v>
      </c>
      <c r="H40" s="26">
        <v>510</v>
      </c>
      <c r="I40" s="26">
        <v>508</v>
      </c>
      <c r="J40" s="26">
        <v>320</v>
      </c>
      <c r="K40" s="26">
        <v>296</v>
      </c>
      <c r="L40" s="26">
        <v>111</v>
      </c>
      <c r="M40" s="26">
        <v>235</v>
      </c>
      <c r="N40" s="72">
        <v>231</v>
      </c>
    </row>
    <row r="41" spans="1:14" ht="15" customHeight="1" thickBot="1" x14ac:dyDescent="0.25">
      <c r="A41" s="1311" t="s">
        <v>176</v>
      </c>
      <c r="B41" s="962">
        <v>43</v>
      </c>
      <c r="C41" s="1715">
        <v>1238</v>
      </c>
      <c r="D41" s="1767">
        <f t="shared" si="0"/>
        <v>28.790697674418606</v>
      </c>
      <c r="E41" s="48">
        <v>141</v>
      </c>
      <c r="F41" s="26">
        <v>192</v>
      </c>
      <c r="G41" s="26">
        <v>229</v>
      </c>
      <c r="H41" s="26">
        <v>192</v>
      </c>
      <c r="I41" s="26">
        <v>159</v>
      </c>
      <c r="J41" s="26">
        <v>109</v>
      </c>
      <c r="K41" s="26">
        <v>90</v>
      </c>
      <c r="L41" s="26">
        <v>53</v>
      </c>
      <c r="M41" s="26">
        <v>28</v>
      </c>
      <c r="N41" s="72">
        <v>45</v>
      </c>
    </row>
    <row r="42" spans="1:14" ht="15" customHeight="1" thickBot="1" x14ac:dyDescent="0.25">
      <c r="A42" s="1311" t="s">
        <v>174</v>
      </c>
      <c r="B42" s="962">
        <v>27</v>
      </c>
      <c r="C42" s="1715">
        <v>585</v>
      </c>
      <c r="D42" s="1767">
        <f t="shared" si="0"/>
        <v>21.666666666666668</v>
      </c>
      <c r="E42" s="48">
        <v>82</v>
      </c>
      <c r="F42" s="26">
        <v>72</v>
      </c>
      <c r="G42" s="26">
        <v>85</v>
      </c>
      <c r="H42" s="26">
        <v>88</v>
      </c>
      <c r="I42" s="26">
        <v>82</v>
      </c>
      <c r="J42" s="26">
        <v>44</v>
      </c>
      <c r="K42" s="26">
        <v>58</v>
      </c>
      <c r="L42" s="26">
        <v>42</v>
      </c>
      <c r="M42" s="26">
        <v>12</v>
      </c>
      <c r="N42" s="72">
        <v>20</v>
      </c>
    </row>
    <row r="43" spans="1:14" ht="15" customHeight="1" thickBot="1" x14ac:dyDescent="0.25">
      <c r="A43" s="1311" t="s">
        <v>127</v>
      </c>
      <c r="B43" s="962">
        <v>32</v>
      </c>
      <c r="C43" s="1715">
        <v>1138</v>
      </c>
      <c r="D43" s="1767">
        <f t="shared" si="0"/>
        <v>35.5625</v>
      </c>
      <c r="E43" s="48">
        <v>131</v>
      </c>
      <c r="F43" s="26">
        <v>125</v>
      </c>
      <c r="G43" s="26">
        <v>164</v>
      </c>
      <c r="H43" s="26">
        <v>140</v>
      </c>
      <c r="I43" s="26">
        <v>133</v>
      </c>
      <c r="J43" s="26">
        <v>117</v>
      </c>
      <c r="K43" s="26">
        <v>138</v>
      </c>
      <c r="L43" s="26">
        <v>96</v>
      </c>
      <c r="M43" s="26">
        <v>69</v>
      </c>
      <c r="N43" s="72">
        <v>25</v>
      </c>
    </row>
    <row r="44" spans="1:14" ht="15" customHeight="1" thickBot="1" x14ac:dyDescent="0.25">
      <c r="A44" s="1311" t="s">
        <v>170</v>
      </c>
      <c r="B44" s="962">
        <v>89</v>
      </c>
      <c r="C44" s="1715">
        <v>3800</v>
      </c>
      <c r="D44" s="1767">
        <f t="shared" si="0"/>
        <v>42.696629213483149</v>
      </c>
      <c r="E44" s="48">
        <v>308</v>
      </c>
      <c r="F44" s="26">
        <v>406</v>
      </c>
      <c r="G44" s="26">
        <v>496</v>
      </c>
      <c r="H44" s="26">
        <v>478</v>
      </c>
      <c r="I44" s="26">
        <v>466</v>
      </c>
      <c r="J44" s="26">
        <v>395</v>
      </c>
      <c r="K44" s="26">
        <v>341</v>
      </c>
      <c r="L44" s="26">
        <v>244</v>
      </c>
      <c r="M44" s="26">
        <v>400</v>
      </c>
      <c r="N44" s="72">
        <v>266</v>
      </c>
    </row>
    <row r="45" spans="1:14" ht="15" customHeight="1" thickBot="1" x14ac:dyDescent="0.25">
      <c r="A45" s="1311" t="s">
        <v>175</v>
      </c>
      <c r="B45" s="962">
        <v>54</v>
      </c>
      <c r="C45" s="1715">
        <v>1062</v>
      </c>
      <c r="D45" s="1767">
        <f t="shared" si="0"/>
        <v>19.666666666666668</v>
      </c>
      <c r="E45" s="48">
        <v>124</v>
      </c>
      <c r="F45" s="26">
        <v>105</v>
      </c>
      <c r="G45" s="26">
        <v>137</v>
      </c>
      <c r="H45" s="26">
        <v>138</v>
      </c>
      <c r="I45" s="26">
        <v>140</v>
      </c>
      <c r="J45" s="26">
        <v>145</v>
      </c>
      <c r="K45" s="26">
        <v>138</v>
      </c>
      <c r="L45" s="26">
        <v>33</v>
      </c>
      <c r="M45" s="26">
        <v>61</v>
      </c>
      <c r="N45" s="72">
        <v>41</v>
      </c>
    </row>
    <row r="46" spans="1:14" ht="15" customHeight="1" thickBot="1" x14ac:dyDescent="0.25">
      <c r="A46" s="1311" t="s">
        <v>172</v>
      </c>
      <c r="B46" s="962">
        <v>31</v>
      </c>
      <c r="C46" s="1715">
        <v>1037</v>
      </c>
      <c r="D46" s="1767">
        <f t="shared" si="0"/>
        <v>33.451612903225808</v>
      </c>
      <c r="E46" s="48">
        <v>111</v>
      </c>
      <c r="F46" s="26">
        <v>106</v>
      </c>
      <c r="G46" s="26">
        <v>149</v>
      </c>
      <c r="H46" s="26">
        <v>105</v>
      </c>
      <c r="I46" s="26">
        <v>170</v>
      </c>
      <c r="J46" s="26">
        <v>115</v>
      </c>
      <c r="K46" s="26">
        <v>96</v>
      </c>
      <c r="L46" s="26">
        <v>93</v>
      </c>
      <c r="M46" s="26">
        <v>44</v>
      </c>
      <c r="N46" s="72">
        <v>48</v>
      </c>
    </row>
    <row r="47" spans="1:14" ht="15" customHeight="1" thickBot="1" x14ac:dyDescent="0.25">
      <c r="A47" s="1311" t="s">
        <v>180</v>
      </c>
      <c r="B47" s="962">
        <v>20</v>
      </c>
      <c r="C47" s="1715">
        <v>446</v>
      </c>
      <c r="D47" s="1767">
        <f t="shared" si="0"/>
        <v>22.3</v>
      </c>
      <c r="E47" s="48">
        <v>35</v>
      </c>
      <c r="F47" s="26">
        <v>43</v>
      </c>
      <c r="G47" s="26">
        <v>61</v>
      </c>
      <c r="H47" s="26">
        <v>80</v>
      </c>
      <c r="I47" s="26">
        <v>77</v>
      </c>
      <c r="J47" s="26">
        <v>64</v>
      </c>
      <c r="K47" s="26">
        <v>46</v>
      </c>
      <c r="L47" s="26">
        <v>25</v>
      </c>
      <c r="M47" s="26">
        <v>5</v>
      </c>
      <c r="N47" s="72">
        <v>10</v>
      </c>
    </row>
    <row r="48" spans="1:14" ht="15" customHeight="1" thickBot="1" x14ac:dyDescent="0.25">
      <c r="A48" s="1311" t="s">
        <v>178</v>
      </c>
      <c r="B48" s="962">
        <v>94</v>
      </c>
      <c r="C48" s="1715">
        <v>4119</v>
      </c>
      <c r="D48" s="1767">
        <f t="shared" si="0"/>
        <v>43.819148936170215</v>
      </c>
      <c r="E48" s="48">
        <v>706</v>
      </c>
      <c r="F48" s="26">
        <v>455</v>
      </c>
      <c r="G48" s="26">
        <v>509</v>
      </c>
      <c r="H48" s="26">
        <v>557</v>
      </c>
      <c r="I48" s="26">
        <v>559</v>
      </c>
      <c r="J48" s="26">
        <v>345</v>
      </c>
      <c r="K48" s="26">
        <v>312</v>
      </c>
      <c r="L48" s="26">
        <v>243</v>
      </c>
      <c r="M48" s="26">
        <v>255</v>
      </c>
      <c r="N48" s="72">
        <v>178</v>
      </c>
    </row>
    <row r="49" spans="1:15" ht="15" customHeight="1" thickBot="1" x14ac:dyDescent="0.25">
      <c r="A49" s="1311" t="s">
        <v>179</v>
      </c>
      <c r="B49" s="962">
        <v>45</v>
      </c>
      <c r="C49" s="1715">
        <v>1168</v>
      </c>
      <c r="D49" s="1767">
        <f t="shared" si="0"/>
        <v>25.955555555555556</v>
      </c>
      <c r="E49" s="48">
        <v>140</v>
      </c>
      <c r="F49" s="26">
        <v>138</v>
      </c>
      <c r="G49" s="26">
        <v>159</v>
      </c>
      <c r="H49" s="26">
        <v>192</v>
      </c>
      <c r="I49" s="26">
        <v>160</v>
      </c>
      <c r="J49" s="26">
        <v>135</v>
      </c>
      <c r="K49" s="26">
        <v>110</v>
      </c>
      <c r="L49" s="26">
        <v>46</v>
      </c>
      <c r="M49" s="26">
        <v>58</v>
      </c>
      <c r="N49" s="72">
        <v>30</v>
      </c>
    </row>
    <row r="50" spans="1:15" ht="15" customHeight="1" thickBot="1" x14ac:dyDescent="0.25">
      <c r="A50" s="1311" t="s">
        <v>227</v>
      </c>
      <c r="B50" s="962">
        <v>20</v>
      </c>
      <c r="C50" s="1715">
        <v>1065</v>
      </c>
      <c r="D50" s="1767">
        <f t="shared" si="0"/>
        <v>53.25</v>
      </c>
      <c r="E50" s="48">
        <v>114</v>
      </c>
      <c r="F50" s="26">
        <v>100</v>
      </c>
      <c r="G50" s="26">
        <v>140</v>
      </c>
      <c r="H50" s="26">
        <v>150</v>
      </c>
      <c r="I50" s="26">
        <v>173</v>
      </c>
      <c r="J50" s="26">
        <v>134</v>
      </c>
      <c r="K50" s="26">
        <v>76</v>
      </c>
      <c r="L50" s="26">
        <v>44</v>
      </c>
      <c r="M50" s="26">
        <v>58</v>
      </c>
      <c r="N50" s="72">
        <v>76</v>
      </c>
    </row>
    <row r="51" spans="1:15" ht="15" customHeight="1" thickBot="1" x14ac:dyDescent="0.25">
      <c r="A51" s="1415" t="s">
        <v>242</v>
      </c>
      <c r="B51" s="974">
        <v>28</v>
      </c>
      <c r="C51" s="1698">
        <v>413</v>
      </c>
      <c r="D51" s="1767">
        <f t="shared" si="0"/>
        <v>14.75</v>
      </c>
      <c r="E51" s="51">
        <v>36</v>
      </c>
      <c r="F51" s="170">
        <v>32</v>
      </c>
      <c r="G51" s="170">
        <v>53</v>
      </c>
      <c r="H51" s="170">
        <v>64</v>
      </c>
      <c r="I51" s="170">
        <v>66</v>
      </c>
      <c r="J51" s="170">
        <v>56</v>
      </c>
      <c r="K51" s="170">
        <v>62</v>
      </c>
      <c r="L51" s="170">
        <v>24</v>
      </c>
      <c r="M51" s="170">
        <v>8</v>
      </c>
      <c r="N51" s="73">
        <v>12</v>
      </c>
    </row>
    <row r="52" spans="1:15" ht="15" customHeight="1" thickBot="1" x14ac:dyDescent="0.25">
      <c r="A52" s="879" t="s">
        <v>145</v>
      </c>
      <c r="B52" s="173">
        <f>SUM(B38:B51)</f>
        <v>625</v>
      </c>
      <c r="C52" s="173">
        <f>SUM(C38:C51)</f>
        <v>22510</v>
      </c>
      <c r="D52" s="1767">
        <f>C52/B52</f>
        <v>36.015999999999998</v>
      </c>
      <c r="E52" s="173">
        <f t="shared" ref="E52:N52" si="5">SUM(E38:E51)</f>
        <v>2662</v>
      </c>
      <c r="F52" s="173">
        <f t="shared" si="5"/>
        <v>2531</v>
      </c>
      <c r="G52" s="173">
        <f t="shared" si="5"/>
        <v>3204</v>
      </c>
      <c r="H52" s="173">
        <f t="shared" si="5"/>
        <v>3098</v>
      </c>
      <c r="I52" s="173">
        <f t="shared" si="5"/>
        <v>3119</v>
      </c>
      <c r="J52" s="173">
        <f t="shared" si="5"/>
        <v>2343</v>
      </c>
      <c r="K52" s="173">
        <f t="shared" si="5"/>
        <v>2002</v>
      </c>
      <c r="L52" s="173">
        <f t="shared" si="5"/>
        <v>1162</v>
      </c>
      <c r="M52" s="173">
        <f t="shared" si="5"/>
        <v>1296</v>
      </c>
      <c r="N52" s="173">
        <f t="shared" si="5"/>
        <v>1093</v>
      </c>
    </row>
    <row r="53" spans="1:15" ht="15" customHeight="1" thickBot="1" x14ac:dyDescent="0.25">
      <c r="A53" s="84" t="s">
        <v>766</v>
      </c>
      <c r="B53" s="41">
        <v>203</v>
      </c>
      <c r="C53" s="1720">
        <v>1536</v>
      </c>
      <c r="D53" s="1767">
        <f t="shared" si="0"/>
        <v>7.5665024630541868</v>
      </c>
      <c r="E53" s="41">
        <v>997</v>
      </c>
      <c r="F53" s="41">
        <v>298</v>
      </c>
      <c r="G53" s="41">
        <v>120</v>
      </c>
      <c r="H53" s="1720">
        <v>50</v>
      </c>
      <c r="I53" s="1720">
        <v>27</v>
      </c>
      <c r="J53" s="1720">
        <v>16</v>
      </c>
      <c r="K53" s="1786">
        <v>5</v>
      </c>
      <c r="L53" s="1720">
        <v>1</v>
      </c>
      <c r="M53" s="1720">
        <v>8</v>
      </c>
      <c r="N53" s="1720">
        <v>14</v>
      </c>
    </row>
    <row r="54" spans="1:15" ht="15" customHeight="1" thickBot="1" x14ac:dyDescent="0.25">
      <c r="A54" s="1787" t="s">
        <v>740</v>
      </c>
      <c r="B54" s="41">
        <v>34</v>
      </c>
      <c r="C54" s="1720">
        <v>730</v>
      </c>
      <c r="D54" s="1767">
        <f t="shared" si="0"/>
        <v>21.470588235294116</v>
      </c>
      <c r="E54" s="41">
        <v>78</v>
      </c>
      <c r="F54" s="41">
        <v>48</v>
      </c>
      <c r="G54" s="41">
        <v>87</v>
      </c>
      <c r="H54" s="41">
        <v>72</v>
      </c>
      <c r="I54" s="41">
        <v>81</v>
      </c>
      <c r="J54" s="41">
        <v>52</v>
      </c>
      <c r="K54" s="41">
        <v>82</v>
      </c>
      <c r="L54" s="41">
        <v>45</v>
      </c>
      <c r="M54" s="41">
        <v>90</v>
      </c>
      <c r="N54" s="41">
        <v>95</v>
      </c>
    </row>
    <row r="55" spans="1:15" ht="15" customHeight="1" thickBot="1" x14ac:dyDescent="0.25">
      <c r="A55" s="1787" t="s">
        <v>243</v>
      </c>
      <c r="B55" s="1788">
        <v>24</v>
      </c>
      <c r="C55" s="1720">
        <v>568</v>
      </c>
      <c r="D55" s="1767">
        <f t="shared" si="0"/>
        <v>23.666666666666668</v>
      </c>
      <c r="E55" s="1788">
        <v>333</v>
      </c>
      <c r="F55" s="1788">
        <v>156</v>
      </c>
      <c r="G55" s="1788">
        <v>35</v>
      </c>
      <c r="H55" s="1788">
        <v>14</v>
      </c>
      <c r="I55" s="1788">
        <v>5</v>
      </c>
      <c r="J55" s="1789"/>
      <c r="K55" s="1788"/>
      <c r="L55" s="1788"/>
      <c r="M55" s="1788">
        <v>5</v>
      </c>
      <c r="N55" s="1788">
        <v>20</v>
      </c>
    </row>
    <row r="56" spans="1:15" ht="15" customHeight="1" thickBot="1" x14ac:dyDescent="0.25">
      <c r="A56" s="1787" t="s">
        <v>301</v>
      </c>
      <c r="B56" s="1788">
        <v>114</v>
      </c>
      <c r="C56" s="1720">
        <v>7247</v>
      </c>
      <c r="D56" s="1767">
        <f t="shared" si="0"/>
        <v>63.570175438596493</v>
      </c>
      <c r="E56" s="1788">
        <v>1841</v>
      </c>
      <c r="F56" s="1788">
        <v>1108</v>
      </c>
      <c r="G56" s="1788">
        <v>1263</v>
      </c>
      <c r="H56" s="1788">
        <v>1024</v>
      </c>
      <c r="I56" s="1788">
        <v>781</v>
      </c>
      <c r="J56" s="1790">
        <v>425</v>
      </c>
      <c r="K56" s="1788">
        <v>221</v>
      </c>
      <c r="L56" s="1788">
        <v>93</v>
      </c>
      <c r="M56" s="1788">
        <v>70</v>
      </c>
      <c r="N56" s="1788">
        <v>421</v>
      </c>
    </row>
    <row r="57" spans="1:15" ht="15" customHeight="1" thickBot="1" x14ac:dyDescent="0.25">
      <c r="A57" s="1787" t="s">
        <v>355</v>
      </c>
      <c r="B57" s="2174">
        <f>SUM(B53:B56,B52,B36,B26,B18,B6)</f>
        <v>2484</v>
      </c>
      <c r="C57" s="1791">
        <f t="shared" ref="C57:M57" si="6">SUM(C53:C56,C52,C36,C26,C18,C6)</f>
        <v>77041</v>
      </c>
      <c r="D57" s="1792">
        <f>C57/B57</f>
        <v>31.014895330112722</v>
      </c>
      <c r="E57" s="1791">
        <v>13866</v>
      </c>
      <c r="F57" s="1791">
        <f>SUM(F53:F56,F52,F36,F26,F18,F6)</f>
        <v>9403</v>
      </c>
      <c r="G57" s="1791">
        <f t="shared" si="6"/>
        <v>10277</v>
      </c>
      <c r="H57" s="1791">
        <f t="shared" si="6"/>
        <v>9281</v>
      </c>
      <c r="I57" s="1791">
        <f t="shared" si="6"/>
        <v>9169</v>
      </c>
      <c r="J57" s="1791">
        <f t="shared" si="6"/>
        <v>6375</v>
      </c>
      <c r="K57" s="1791">
        <f t="shared" si="6"/>
        <v>5528</v>
      </c>
      <c r="L57" s="1791">
        <f t="shared" si="6"/>
        <v>4355</v>
      </c>
      <c r="M57" s="1791">
        <f t="shared" si="6"/>
        <v>4831</v>
      </c>
      <c r="N57" s="1791">
        <f>SUM(N53:N56,N52,N36,N26,N18,N6)</f>
        <v>3956</v>
      </c>
      <c r="O57" s="1793"/>
    </row>
    <row r="58" spans="1:15" ht="15" customHeight="1" x14ac:dyDescent="0.2">
      <c r="A58" s="2567" t="s">
        <v>61</v>
      </c>
      <c r="B58" s="2548"/>
      <c r="C58" s="2548"/>
      <c r="D58" s="231"/>
      <c r="E58" s="14"/>
      <c r="F58" s="14"/>
      <c r="G58" s="14"/>
      <c r="H58" s="1762"/>
      <c r="I58" s="1762"/>
      <c r="J58" s="1762"/>
      <c r="K58" s="1762"/>
      <c r="L58" s="1762"/>
      <c r="M58" s="1762"/>
      <c r="N58" s="1762"/>
    </row>
    <row r="59" spans="1:15" ht="12" customHeight="1" x14ac:dyDescent="0.2">
      <c r="A59" s="228"/>
      <c r="B59" s="232"/>
      <c r="C59" s="232"/>
      <c r="D59" s="231"/>
      <c r="E59" s="14"/>
      <c r="F59" s="14"/>
      <c r="G59" s="14"/>
      <c r="H59" s="1762"/>
      <c r="I59" s="1762"/>
      <c r="J59" s="1762"/>
      <c r="K59" s="1762"/>
      <c r="L59" s="1762"/>
      <c r="M59" s="1762"/>
      <c r="N59" s="1762"/>
    </row>
    <row r="60" spans="1:15" ht="12" customHeight="1" x14ac:dyDescent="0.2">
      <c r="A60" s="140"/>
      <c r="B60" s="1794"/>
      <c r="C60" s="1794"/>
      <c r="D60" s="1795"/>
    </row>
    <row r="61" spans="1:15" x14ac:dyDescent="0.2">
      <c r="A61" s="140"/>
      <c r="B61" s="1794"/>
      <c r="C61" s="1794"/>
      <c r="D61" s="1795"/>
    </row>
    <row r="62" spans="1:15" x14ac:dyDescent="0.2">
      <c r="A62" s="1796"/>
      <c r="B62" s="1794"/>
      <c r="C62" s="139"/>
      <c r="D62" s="1797"/>
    </row>
    <row r="63" spans="1:15" x14ac:dyDescent="0.2">
      <c r="A63" s="1798"/>
      <c r="C63" s="1"/>
      <c r="D63" s="1799"/>
    </row>
    <row r="64" spans="1:15" x14ac:dyDescent="0.2">
      <c r="A64" s="1798"/>
      <c r="C64" s="1"/>
      <c r="D64" s="1799"/>
    </row>
    <row r="65" spans="1:4" x14ac:dyDescent="0.2">
      <c r="A65" s="1798"/>
      <c r="C65" s="1"/>
      <c r="D65" s="1799"/>
    </row>
    <row r="66" spans="1:4" x14ac:dyDescent="0.2">
      <c r="A66" s="1798"/>
      <c r="C66" s="1"/>
      <c r="D66" s="1799"/>
    </row>
    <row r="67" spans="1:4" x14ac:dyDescent="0.2">
      <c r="A67" s="1798"/>
      <c r="C67" s="1"/>
      <c r="D67" s="1799"/>
    </row>
    <row r="68" spans="1:4" x14ac:dyDescent="0.2">
      <c r="A68" s="1798"/>
      <c r="C68" s="1"/>
      <c r="D68" s="1799"/>
    </row>
    <row r="69" spans="1:4" x14ac:dyDescent="0.2">
      <c r="A69" s="1798"/>
      <c r="C69" s="1"/>
      <c r="D69" s="1799"/>
    </row>
    <row r="70" spans="1:4" x14ac:dyDescent="0.2">
      <c r="A70" s="1798"/>
      <c r="C70" s="1"/>
      <c r="D70" s="1799"/>
    </row>
    <row r="71" spans="1:4" x14ac:dyDescent="0.2">
      <c r="A71" s="1798"/>
      <c r="C71" s="1"/>
      <c r="D71" s="1799"/>
    </row>
    <row r="72" spans="1:4" x14ac:dyDescent="0.2">
      <c r="A72" s="1798"/>
      <c r="C72" s="1"/>
      <c r="D72" s="1799"/>
    </row>
    <row r="73" spans="1:4" x14ac:dyDescent="0.2">
      <c r="A73" s="1798"/>
      <c r="C73" s="1"/>
      <c r="D73" s="1799"/>
    </row>
    <row r="74" spans="1:4" x14ac:dyDescent="0.2">
      <c r="A74" s="1798"/>
      <c r="C74" s="1"/>
      <c r="D74" s="1799"/>
    </row>
    <row r="75" spans="1:4" x14ac:dyDescent="0.2">
      <c r="A75" s="1798"/>
      <c r="C75" s="1"/>
      <c r="D75" s="1799"/>
    </row>
    <row r="76" spans="1:4" x14ac:dyDescent="0.2">
      <c r="A76" s="1798"/>
      <c r="C76" s="1"/>
      <c r="D76" s="1799"/>
    </row>
    <row r="77" spans="1:4" x14ac:dyDescent="0.2">
      <c r="A77" s="1798"/>
      <c r="C77" s="1"/>
      <c r="D77" s="1799"/>
    </row>
    <row r="78" spans="1:4" x14ac:dyDescent="0.2">
      <c r="A78" s="1798"/>
      <c r="C78" s="1"/>
      <c r="D78" s="1799"/>
    </row>
    <row r="79" spans="1:4" x14ac:dyDescent="0.2">
      <c r="A79" s="1798"/>
      <c r="C79" s="1"/>
      <c r="D79" s="1799"/>
    </row>
    <row r="80" spans="1:4" x14ac:dyDescent="0.2">
      <c r="A80" s="1798"/>
      <c r="C80" s="1"/>
      <c r="D80" s="1799"/>
    </row>
    <row r="81" spans="1:4" x14ac:dyDescent="0.2">
      <c r="A81" s="1798"/>
      <c r="C81" s="1"/>
      <c r="D81" s="1799"/>
    </row>
    <row r="82" spans="1:4" x14ac:dyDescent="0.2">
      <c r="A82" s="1798"/>
      <c r="C82" s="1"/>
      <c r="D82" s="1799"/>
    </row>
    <row r="83" spans="1:4" x14ac:dyDescent="0.2">
      <c r="A83" s="1798"/>
      <c r="C83" s="1"/>
      <c r="D83" s="1799"/>
    </row>
    <row r="84" spans="1:4" x14ac:dyDescent="0.2">
      <c r="A84" s="1798"/>
      <c r="C84" s="1"/>
      <c r="D84" s="1799"/>
    </row>
    <row r="85" spans="1:4" x14ac:dyDescent="0.2">
      <c r="A85" s="1798"/>
      <c r="C85" s="1"/>
      <c r="D85" s="1799"/>
    </row>
    <row r="86" spans="1:4" x14ac:dyDescent="0.2">
      <c r="A86" s="1798"/>
      <c r="C86" s="1"/>
      <c r="D86" s="1799"/>
    </row>
    <row r="87" spans="1:4" x14ac:dyDescent="0.2">
      <c r="A87" s="1798"/>
      <c r="C87" s="1"/>
      <c r="D87" s="1799"/>
    </row>
    <row r="88" spans="1:4" x14ac:dyDescent="0.2">
      <c r="A88" s="1798"/>
      <c r="C88" s="1"/>
      <c r="D88" s="1799"/>
    </row>
    <row r="89" spans="1:4" x14ac:dyDescent="0.2">
      <c r="A89" s="1798"/>
      <c r="C89" s="1"/>
      <c r="D89" s="1799"/>
    </row>
    <row r="90" spans="1:4" x14ac:dyDescent="0.2">
      <c r="A90" s="1798"/>
      <c r="C90" s="1"/>
      <c r="D90" s="1799"/>
    </row>
    <row r="91" spans="1:4" x14ac:dyDescent="0.2">
      <c r="A91" s="1798"/>
      <c r="C91" s="1"/>
      <c r="D91" s="1799"/>
    </row>
    <row r="92" spans="1:4" x14ac:dyDescent="0.2">
      <c r="A92" s="1798"/>
      <c r="C92" s="1"/>
      <c r="D92" s="1799"/>
    </row>
    <row r="93" spans="1:4" x14ac:dyDescent="0.2">
      <c r="A93" s="1798"/>
      <c r="C93" s="1"/>
      <c r="D93" s="1799"/>
    </row>
    <row r="94" spans="1:4" x14ac:dyDescent="0.2">
      <c r="A94" s="1798"/>
      <c r="C94" s="1"/>
      <c r="D94" s="1799"/>
    </row>
    <row r="95" spans="1:4" x14ac:dyDescent="0.2">
      <c r="A95" s="1798"/>
      <c r="C95" s="1"/>
      <c r="D95" s="1799"/>
    </row>
    <row r="96" spans="1:4" x14ac:dyDescent="0.2">
      <c r="A96" s="1798"/>
      <c r="C96" s="1"/>
      <c r="D96" s="1799"/>
    </row>
    <row r="97" spans="1:4" x14ac:dyDescent="0.2">
      <c r="A97" s="1798"/>
      <c r="C97" s="1"/>
      <c r="D97" s="1799"/>
    </row>
    <row r="98" spans="1:4" x14ac:dyDescent="0.2">
      <c r="A98" s="1798"/>
      <c r="C98" s="1"/>
      <c r="D98" s="1799"/>
    </row>
    <row r="99" spans="1:4" x14ac:dyDescent="0.2">
      <c r="A99" s="1798"/>
      <c r="C99" s="1"/>
      <c r="D99" s="1799"/>
    </row>
  </sheetData>
  <mergeCells count="1">
    <mergeCell ref="A58:C58"/>
  </mergeCells>
  <phoneticPr fontId="0" type="noConversion"/>
  <pageMargins left="0.39370078740157483" right="0.39370078740157483" top="0.59055118110236227" bottom="0.19685039370078741" header="0.19685039370078741" footer="0.51181102362204722"/>
  <pageSetup paperSize="9" scale="61" orientation="landscape" r:id="rId1"/>
  <headerFooter alignWithMargins="0">
    <oddHeader>&amp;C&amp;"Times New Roman,Kalın"&amp;12LİSANS DERS VE NOT İSTATİSTİKLERİ (2015-2016 EĞİTİM ÖĞRETİM YILI I. DÖNEMİ)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B050"/>
  </sheetPr>
  <dimension ref="A1:F54"/>
  <sheetViews>
    <sheetView topLeftCell="A28" zoomScaleNormal="100" workbookViewId="0">
      <selection activeCell="C36" sqref="C36"/>
    </sheetView>
  </sheetViews>
  <sheetFormatPr defaultColWidth="12.42578125" defaultRowHeight="13.5" customHeight="1" x14ac:dyDescent="0.2"/>
  <cols>
    <col min="1" max="1" width="51.7109375" style="1258" customWidth="1"/>
    <col min="2" max="2" width="13" style="1209" customWidth="1"/>
    <col min="3" max="3" width="22.28515625" style="1209" customWidth="1"/>
    <col min="4" max="4" width="18" style="1229" customWidth="1"/>
    <col min="5" max="5" width="19.42578125" style="1229" customWidth="1"/>
    <col min="6" max="6" width="14.7109375" style="1229" bestFit="1" customWidth="1"/>
    <col min="7" max="16384" width="12.42578125" style="1209"/>
  </cols>
  <sheetData>
    <row r="1" spans="1:6" s="159" customFormat="1" ht="17.25" customHeight="1" thickBot="1" x14ac:dyDescent="0.25">
      <c r="B1" s="1200"/>
    </row>
    <row r="2" spans="1:6" s="98" customFormat="1" ht="39.950000000000003" customHeight="1" thickBot="1" x14ac:dyDescent="0.25">
      <c r="A2" s="1201"/>
      <c r="B2" s="1202" t="s">
        <v>856</v>
      </c>
      <c r="C2" s="1202">
        <v>2013</v>
      </c>
      <c r="D2" s="1203">
        <v>2014</v>
      </c>
      <c r="E2" s="1203">
        <v>2015</v>
      </c>
      <c r="F2" s="1204"/>
    </row>
    <row r="3" spans="1:6" ht="16.5" customHeight="1" thickBot="1" x14ac:dyDescent="0.25">
      <c r="A3" s="1205" t="s">
        <v>305</v>
      </c>
      <c r="B3" s="1206"/>
      <c r="C3" s="1207"/>
      <c r="D3" s="1208"/>
      <c r="E3" s="1208"/>
      <c r="F3" s="83"/>
    </row>
    <row r="4" spans="1:6" ht="16.5" customHeight="1" x14ac:dyDescent="0.2">
      <c r="A4" s="1210" t="s">
        <v>153</v>
      </c>
      <c r="B4" s="1211" t="s">
        <v>79</v>
      </c>
      <c r="C4" s="1212">
        <v>22452</v>
      </c>
      <c r="D4" s="1213">
        <v>22789</v>
      </c>
      <c r="E4" s="958">
        <v>23511</v>
      </c>
      <c r="F4" s="237"/>
    </row>
    <row r="5" spans="1:6" ht="16.5" customHeight="1" x14ac:dyDescent="0.2">
      <c r="A5" s="212" t="s">
        <v>150</v>
      </c>
      <c r="B5" s="1214" t="s">
        <v>79</v>
      </c>
      <c r="C5" s="1215">
        <v>10535</v>
      </c>
      <c r="D5" s="1216">
        <v>11168</v>
      </c>
      <c r="E5" s="962">
        <v>11509</v>
      </c>
      <c r="F5" s="83"/>
    </row>
    <row r="6" spans="1:6" ht="16.5" customHeight="1" thickBot="1" x14ac:dyDescent="0.25">
      <c r="A6" s="217" t="s">
        <v>152</v>
      </c>
      <c r="B6" s="1217" t="s">
        <v>79</v>
      </c>
      <c r="C6" s="1218">
        <v>36213</v>
      </c>
      <c r="D6" s="1219">
        <v>37117</v>
      </c>
      <c r="E6" s="974">
        <v>38207</v>
      </c>
      <c r="F6" s="237"/>
    </row>
    <row r="7" spans="1:6" ht="16.5" customHeight="1" thickBot="1" x14ac:dyDescent="0.25">
      <c r="A7" s="1220" t="s">
        <v>776</v>
      </c>
      <c r="B7" s="1221"/>
      <c r="C7" s="1222"/>
      <c r="D7" s="1223"/>
      <c r="E7" s="1223"/>
      <c r="F7" s="83"/>
    </row>
    <row r="8" spans="1:6" s="1227" customFormat="1" ht="16.5" customHeight="1" x14ac:dyDescent="0.2">
      <c r="A8" s="1224" t="s">
        <v>154</v>
      </c>
      <c r="B8" s="1225" t="s">
        <v>777</v>
      </c>
      <c r="C8" s="1226">
        <v>58507</v>
      </c>
      <c r="D8" s="1213">
        <v>59645</v>
      </c>
      <c r="E8" s="958">
        <v>61365</v>
      </c>
      <c r="F8" s="83"/>
    </row>
    <row r="9" spans="1:6" ht="16.5" customHeight="1" x14ac:dyDescent="0.2">
      <c r="A9" s="212" t="s">
        <v>159</v>
      </c>
      <c r="B9" s="1214" t="s">
        <v>80</v>
      </c>
      <c r="C9" s="1226">
        <v>46085</v>
      </c>
      <c r="D9" s="1216">
        <v>47827</v>
      </c>
      <c r="E9" s="962">
        <v>55412</v>
      </c>
      <c r="F9" s="237"/>
    </row>
    <row r="10" spans="1:6" ht="16.5" customHeight="1" x14ac:dyDescent="0.2">
      <c r="A10" s="212" t="s">
        <v>160</v>
      </c>
      <c r="B10" s="1214" t="s">
        <v>777</v>
      </c>
      <c r="C10" s="1215">
        <v>92186</v>
      </c>
      <c r="D10" s="1216">
        <v>84467</v>
      </c>
      <c r="E10" s="962">
        <v>79017</v>
      </c>
      <c r="F10" s="83"/>
    </row>
    <row r="11" spans="1:6" s="1227" customFormat="1" ht="16.5" customHeight="1" x14ac:dyDescent="0.2">
      <c r="A11" s="212" t="s">
        <v>163</v>
      </c>
      <c r="B11" s="1214" t="s">
        <v>81</v>
      </c>
      <c r="C11" s="1226">
        <v>51264</v>
      </c>
      <c r="D11" s="1216">
        <v>51573</v>
      </c>
      <c r="E11" s="962">
        <v>48717</v>
      </c>
      <c r="F11" s="748"/>
    </row>
    <row r="12" spans="1:6" s="1227" customFormat="1" ht="16.5" customHeight="1" x14ac:dyDescent="0.2">
      <c r="A12" s="212" t="s">
        <v>155</v>
      </c>
      <c r="B12" s="1214" t="s">
        <v>777</v>
      </c>
      <c r="C12" s="1226">
        <v>70058</v>
      </c>
      <c r="D12" s="1216">
        <v>64518</v>
      </c>
      <c r="E12" s="962">
        <v>61962</v>
      </c>
      <c r="F12" s="196"/>
    </row>
    <row r="13" spans="1:6" ht="16.5" customHeight="1" x14ac:dyDescent="0.2">
      <c r="A13" s="212" t="s">
        <v>158</v>
      </c>
      <c r="B13" s="1214" t="s">
        <v>81</v>
      </c>
      <c r="C13" s="1226">
        <v>47969</v>
      </c>
      <c r="D13" s="1216">
        <v>52014</v>
      </c>
      <c r="E13" s="962">
        <v>48717</v>
      </c>
      <c r="F13" s="1209"/>
    </row>
    <row r="14" spans="1:6" ht="16.5" customHeight="1" x14ac:dyDescent="0.2">
      <c r="A14" s="212" t="s">
        <v>156</v>
      </c>
      <c r="B14" s="1214" t="s">
        <v>778</v>
      </c>
      <c r="C14" s="1215">
        <v>21272</v>
      </c>
      <c r="D14" s="1216">
        <v>20426</v>
      </c>
      <c r="E14" s="962">
        <v>19338</v>
      </c>
      <c r="F14" s="1209"/>
    </row>
    <row r="15" spans="1:6" ht="16.5" customHeight="1" x14ac:dyDescent="0.2">
      <c r="A15" s="212" t="s">
        <v>161</v>
      </c>
      <c r="B15" s="1214" t="s">
        <v>80</v>
      </c>
      <c r="C15" s="1226">
        <v>4986</v>
      </c>
      <c r="D15" s="1216">
        <v>4333</v>
      </c>
      <c r="E15" s="962">
        <v>4670</v>
      </c>
      <c r="F15" s="1209"/>
    </row>
    <row r="16" spans="1:6" ht="16.5" customHeight="1" x14ac:dyDescent="0.2">
      <c r="A16" s="212" t="s">
        <v>162</v>
      </c>
      <c r="B16" s="1214" t="s">
        <v>80</v>
      </c>
      <c r="C16" s="1226">
        <v>26131</v>
      </c>
      <c r="D16" s="1216">
        <v>29038</v>
      </c>
      <c r="E16" s="962">
        <v>24874</v>
      </c>
      <c r="F16" s="1209"/>
    </row>
    <row r="17" spans="1:6" ht="16.5" customHeight="1" thickBot="1" x14ac:dyDescent="0.25">
      <c r="A17" s="217" t="s">
        <v>157</v>
      </c>
      <c r="B17" s="1217" t="s">
        <v>82</v>
      </c>
      <c r="C17" s="1226">
        <v>3593</v>
      </c>
      <c r="D17" s="1219">
        <v>3715</v>
      </c>
      <c r="E17" s="974">
        <v>4535</v>
      </c>
      <c r="F17" s="1209"/>
    </row>
    <row r="18" spans="1:6" ht="16.5" customHeight="1" thickBot="1" x14ac:dyDescent="0.25">
      <c r="A18" s="1220" t="s">
        <v>306</v>
      </c>
      <c r="B18" s="1221"/>
      <c r="C18" s="1228"/>
      <c r="D18" s="1223"/>
      <c r="E18" s="1223"/>
    </row>
    <row r="19" spans="1:6" ht="16.5" customHeight="1" x14ac:dyDescent="0.2">
      <c r="A19" s="1224" t="s">
        <v>165</v>
      </c>
      <c r="B19" s="1225" t="s">
        <v>83</v>
      </c>
      <c r="C19" s="1230">
        <v>13116</v>
      </c>
      <c r="D19" s="1213">
        <v>14869</v>
      </c>
      <c r="E19" s="958">
        <v>13927</v>
      </c>
    </row>
    <row r="20" spans="1:6" ht="16.5" customHeight="1" x14ac:dyDescent="0.2">
      <c r="A20" s="212" t="s">
        <v>167</v>
      </c>
      <c r="B20" s="1214" t="s">
        <v>83</v>
      </c>
      <c r="C20" s="1230">
        <v>9784</v>
      </c>
      <c r="D20" s="1216">
        <v>9806</v>
      </c>
      <c r="E20" s="962">
        <v>9623</v>
      </c>
    </row>
    <row r="21" spans="1:6" ht="16.5" customHeight="1" x14ac:dyDescent="0.2">
      <c r="A21" s="212" t="s">
        <v>741</v>
      </c>
      <c r="B21" s="1214" t="s">
        <v>83</v>
      </c>
      <c r="C21" s="1230">
        <v>100835</v>
      </c>
      <c r="D21" s="1216">
        <v>101448</v>
      </c>
      <c r="E21" s="1231">
        <v>96181</v>
      </c>
    </row>
    <row r="22" spans="1:6" ht="16.5" customHeight="1" x14ac:dyDescent="0.2">
      <c r="A22" s="212" t="s">
        <v>65</v>
      </c>
      <c r="B22" s="1214" t="s">
        <v>83</v>
      </c>
      <c r="C22" s="1230">
        <v>20187</v>
      </c>
      <c r="D22" s="1232">
        <v>13368</v>
      </c>
      <c r="E22" s="1231">
        <v>27770</v>
      </c>
    </row>
    <row r="23" spans="1:6" ht="16.5" customHeight="1" x14ac:dyDescent="0.2">
      <c r="A23" s="212" t="s">
        <v>181</v>
      </c>
      <c r="B23" s="1214" t="s">
        <v>84</v>
      </c>
      <c r="C23" s="1230">
        <v>18608</v>
      </c>
      <c r="D23" s="1216">
        <v>20800</v>
      </c>
      <c r="E23" s="962">
        <v>20874</v>
      </c>
    </row>
    <row r="24" spans="1:6" ht="16.5" customHeight="1" x14ac:dyDescent="0.2">
      <c r="A24" s="212" t="s">
        <v>166</v>
      </c>
      <c r="B24" s="1214" t="s">
        <v>84</v>
      </c>
      <c r="C24" s="1230">
        <v>14570</v>
      </c>
      <c r="D24" s="1216">
        <v>16131</v>
      </c>
      <c r="E24" s="962">
        <v>15328</v>
      </c>
    </row>
    <row r="25" spans="1:6" ht="16.5" customHeight="1" x14ac:dyDescent="0.2">
      <c r="A25" s="212" t="s">
        <v>744</v>
      </c>
      <c r="B25" s="1214" t="s">
        <v>84</v>
      </c>
      <c r="C25" s="1230">
        <v>106047</v>
      </c>
      <c r="D25" s="1216">
        <v>108637</v>
      </c>
      <c r="E25" s="962">
        <v>103286</v>
      </c>
    </row>
    <row r="26" spans="1:6" ht="16.5" customHeight="1" thickBot="1" x14ac:dyDescent="0.25">
      <c r="A26" s="217" t="s">
        <v>745</v>
      </c>
      <c r="B26" s="1217" t="s">
        <v>84</v>
      </c>
      <c r="C26" s="1230">
        <v>18651</v>
      </c>
      <c r="D26" s="1233">
        <v>10978</v>
      </c>
      <c r="E26" s="1234">
        <v>10367</v>
      </c>
    </row>
    <row r="27" spans="1:6" ht="16.5" customHeight="1" thickBot="1" x14ac:dyDescent="0.25">
      <c r="A27" s="1235" t="s">
        <v>307</v>
      </c>
      <c r="B27" s="1236"/>
      <c r="C27" s="1237"/>
      <c r="D27" s="1223"/>
      <c r="E27" s="1223"/>
    </row>
    <row r="28" spans="1:6" ht="16.5" customHeight="1" x14ac:dyDescent="0.2">
      <c r="A28" s="1238" t="s">
        <v>779</v>
      </c>
      <c r="B28" s="955" t="s">
        <v>85</v>
      </c>
      <c r="C28" s="1239">
        <v>103093</v>
      </c>
      <c r="D28" s="1240" t="s">
        <v>797</v>
      </c>
      <c r="E28" s="958" t="s">
        <v>857</v>
      </c>
    </row>
    <row r="29" spans="1:6" ht="16.5" customHeight="1" x14ac:dyDescent="0.2">
      <c r="A29" s="1241" t="s">
        <v>743</v>
      </c>
      <c r="B29" s="1242" t="s">
        <v>777</v>
      </c>
      <c r="C29" s="1243">
        <v>94640</v>
      </c>
      <c r="D29" s="1216">
        <v>89663</v>
      </c>
      <c r="E29" s="962">
        <v>81165</v>
      </c>
    </row>
    <row r="30" spans="1:6" ht="21.75" customHeight="1" x14ac:dyDescent="0.2">
      <c r="A30" s="1244" t="s">
        <v>750</v>
      </c>
      <c r="B30" s="1199" t="s">
        <v>777</v>
      </c>
      <c r="C30" s="1243" t="s">
        <v>1146</v>
      </c>
      <c r="D30" s="847">
        <v>108426</v>
      </c>
      <c r="E30" s="962">
        <v>146980</v>
      </c>
    </row>
    <row r="31" spans="1:6" ht="16.5" customHeight="1" x14ac:dyDescent="0.2">
      <c r="A31" s="1241" t="s">
        <v>748</v>
      </c>
      <c r="B31" s="1242" t="s">
        <v>81</v>
      </c>
      <c r="C31" s="1243">
        <v>6056</v>
      </c>
      <c r="D31" s="1216" t="s">
        <v>798</v>
      </c>
      <c r="E31" s="962" t="s">
        <v>858</v>
      </c>
    </row>
    <row r="32" spans="1:6" ht="16.5" customHeight="1" x14ac:dyDescent="0.2">
      <c r="A32" s="1241" t="s">
        <v>169</v>
      </c>
      <c r="B32" s="1245" t="s">
        <v>86</v>
      </c>
      <c r="C32" s="1243">
        <v>276</v>
      </c>
      <c r="D32" s="1216">
        <v>282</v>
      </c>
      <c r="E32" s="962">
        <v>957</v>
      </c>
    </row>
    <row r="33" spans="1:5" ht="16.5" customHeight="1" x14ac:dyDescent="0.2">
      <c r="A33" s="1246" t="s">
        <v>746</v>
      </c>
      <c r="B33" s="1242" t="s">
        <v>86</v>
      </c>
      <c r="C33" s="1243">
        <v>15239</v>
      </c>
      <c r="D33" s="1216" t="s">
        <v>799</v>
      </c>
      <c r="E33" s="962"/>
    </row>
    <row r="34" spans="1:5" ht="16.5" customHeight="1" x14ac:dyDescent="0.2">
      <c r="A34" s="1246" t="s">
        <v>747</v>
      </c>
      <c r="B34" s="1242" t="s">
        <v>86</v>
      </c>
      <c r="C34" s="1243">
        <v>1001</v>
      </c>
      <c r="D34" s="1232">
        <v>2564</v>
      </c>
      <c r="E34" s="962">
        <v>2569</v>
      </c>
    </row>
    <row r="35" spans="1:5" ht="16.5" customHeight="1" x14ac:dyDescent="0.2">
      <c r="A35" s="1244" t="s">
        <v>751</v>
      </c>
      <c r="B35" s="1199" t="s">
        <v>800</v>
      </c>
      <c r="C35" s="1243" t="s">
        <v>1146</v>
      </c>
      <c r="D35" s="847">
        <v>103597</v>
      </c>
      <c r="E35" s="962">
        <v>68811</v>
      </c>
    </row>
    <row r="36" spans="1:5" ht="16.5" customHeight="1" x14ac:dyDescent="0.2">
      <c r="A36" s="1244" t="s">
        <v>796</v>
      </c>
      <c r="B36" s="1199" t="s">
        <v>81</v>
      </c>
      <c r="C36" s="847" t="s">
        <v>1146</v>
      </c>
      <c r="D36" s="847">
        <v>5259</v>
      </c>
      <c r="E36" s="962" t="s">
        <v>859</v>
      </c>
    </row>
    <row r="37" spans="1:5" ht="16.5" customHeight="1" thickBot="1" x14ac:dyDescent="0.25">
      <c r="A37" s="1247" t="s">
        <v>730</v>
      </c>
      <c r="B37" s="966" t="s">
        <v>780</v>
      </c>
      <c r="C37" s="1248">
        <v>11601</v>
      </c>
      <c r="D37" s="1219">
        <v>13819</v>
      </c>
      <c r="E37" s="974" t="s">
        <v>860</v>
      </c>
    </row>
    <row r="38" spans="1:5" ht="16.5" customHeight="1" thickBot="1" x14ac:dyDescent="0.25">
      <c r="A38" s="1249" t="s">
        <v>255</v>
      </c>
      <c r="B38" s="1250"/>
      <c r="C38" s="1251"/>
      <c r="D38" s="1223"/>
      <c r="E38" s="1223"/>
    </row>
    <row r="39" spans="1:5" ht="16.5" customHeight="1" x14ac:dyDescent="0.2">
      <c r="A39" s="1252" t="s">
        <v>171</v>
      </c>
      <c r="B39" s="1253" t="s">
        <v>79</v>
      </c>
      <c r="C39" s="1226">
        <v>4804</v>
      </c>
      <c r="D39" s="1213">
        <v>4395</v>
      </c>
      <c r="E39" s="1254">
        <v>3424</v>
      </c>
    </row>
    <row r="40" spans="1:5" ht="16.5" customHeight="1" x14ac:dyDescent="0.2">
      <c r="A40" s="209" t="s">
        <v>173</v>
      </c>
      <c r="B40" s="1214" t="s">
        <v>79</v>
      </c>
      <c r="C40" s="1226">
        <v>34918</v>
      </c>
      <c r="D40" s="1216">
        <v>35603</v>
      </c>
      <c r="E40" s="962">
        <v>39294</v>
      </c>
    </row>
    <row r="41" spans="1:5" ht="16.5" customHeight="1" x14ac:dyDescent="0.2">
      <c r="A41" s="209" t="s">
        <v>229</v>
      </c>
      <c r="B41" s="1214" t="s">
        <v>79</v>
      </c>
      <c r="C41" s="1226">
        <v>2384</v>
      </c>
      <c r="D41" s="1216">
        <v>2258</v>
      </c>
      <c r="E41" s="962">
        <v>1987</v>
      </c>
    </row>
    <row r="42" spans="1:5" ht="16.5" customHeight="1" x14ac:dyDescent="0.2">
      <c r="A42" s="209" t="s">
        <v>176</v>
      </c>
      <c r="B42" s="1214" t="s">
        <v>79</v>
      </c>
      <c r="C42" s="1226">
        <v>4503</v>
      </c>
      <c r="D42" s="1216">
        <v>5155</v>
      </c>
      <c r="E42" s="962">
        <v>4793</v>
      </c>
    </row>
    <row r="43" spans="1:5" ht="16.5" customHeight="1" x14ac:dyDescent="0.2">
      <c r="A43" s="209" t="s">
        <v>174</v>
      </c>
      <c r="B43" s="1214" t="s">
        <v>79</v>
      </c>
      <c r="C43" s="1226">
        <v>30501</v>
      </c>
      <c r="D43" s="1216">
        <v>32054</v>
      </c>
      <c r="E43" s="1255">
        <v>32915</v>
      </c>
    </row>
    <row r="44" spans="1:5" ht="16.5" customHeight="1" x14ac:dyDescent="0.2">
      <c r="A44" s="209" t="s">
        <v>327</v>
      </c>
      <c r="B44" s="1214" t="s">
        <v>79</v>
      </c>
      <c r="C44" s="1226">
        <v>8713</v>
      </c>
      <c r="D44" s="1216">
        <v>8811</v>
      </c>
      <c r="E44" s="1255">
        <v>7808</v>
      </c>
    </row>
    <row r="45" spans="1:5" ht="16.5" customHeight="1" x14ac:dyDescent="0.2">
      <c r="A45" s="209" t="s">
        <v>170</v>
      </c>
      <c r="B45" s="1214" t="s">
        <v>79</v>
      </c>
      <c r="C45" s="1226">
        <v>13567</v>
      </c>
      <c r="D45" s="1216">
        <v>13699</v>
      </c>
      <c r="E45" s="962">
        <v>14103</v>
      </c>
    </row>
    <row r="46" spans="1:5" ht="16.5" customHeight="1" x14ac:dyDescent="0.2">
      <c r="A46" s="209" t="s">
        <v>175</v>
      </c>
      <c r="B46" s="1214" t="s">
        <v>79</v>
      </c>
      <c r="C46" s="1226">
        <v>56312</v>
      </c>
      <c r="D46" s="1216">
        <v>54441</v>
      </c>
      <c r="E46" s="962">
        <v>53173</v>
      </c>
    </row>
    <row r="47" spans="1:5" ht="16.5" customHeight="1" x14ac:dyDescent="0.2">
      <c r="A47" s="209" t="s">
        <v>172</v>
      </c>
      <c r="B47" s="1214" t="s">
        <v>79</v>
      </c>
      <c r="C47" s="1226">
        <v>25986</v>
      </c>
      <c r="D47" s="1216">
        <v>25665</v>
      </c>
      <c r="E47" s="962">
        <v>25553</v>
      </c>
    </row>
    <row r="48" spans="1:5" ht="16.5" customHeight="1" x14ac:dyDescent="0.2">
      <c r="A48" s="209" t="s">
        <v>180</v>
      </c>
      <c r="B48" s="1214" t="s">
        <v>79</v>
      </c>
      <c r="C48" s="1226">
        <v>61786</v>
      </c>
      <c r="D48" s="1216">
        <v>63936</v>
      </c>
      <c r="E48" s="962">
        <v>61631</v>
      </c>
    </row>
    <row r="49" spans="1:5" ht="13.5" customHeight="1" x14ac:dyDescent="0.2">
      <c r="A49" s="209" t="s">
        <v>178</v>
      </c>
      <c r="B49" s="1214" t="s">
        <v>79</v>
      </c>
      <c r="C49" s="1226">
        <v>7186</v>
      </c>
      <c r="D49" s="1216">
        <v>6893</v>
      </c>
      <c r="E49" s="962">
        <v>6016</v>
      </c>
    </row>
    <row r="50" spans="1:5" ht="13.5" customHeight="1" x14ac:dyDescent="0.2">
      <c r="A50" s="210" t="s">
        <v>179</v>
      </c>
      <c r="B50" s="1214" t="s">
        <v>79</v>
      </c>
      <c r="C50" s="1226">
        <v>21669</v>
      </c>
      <c r="D50" s="1216">
        <v>21353</v>
      </c>
      <c r="E50" s="962">
        <v>19507</v>
      </c>
    </row>
    <row r="51" spans="1:5" ht="25.5" customHeight="1" thickBot="1" x14ac:dyDescent="0.25">
      <c r="A51" s="1256" t="s">
        <v>242</v>
      </c>
      <c r="B51" s="1217" t="s">
        <v>79</v>
      </c>
      <c r="C51" s="1257">
        <v>25396</v>
      </c>
      <c r="D51" s="1219">
        <v>26362</v>
      </c>
      <c r="E51" s="974">
        <v>26834</v>
      </c>
    </row>
    <row r="52" spans="1:5" s="159" customFormat="1" ht="12.75" x14ac:dyDescent="0.2"/>
    <row r="53" spans="1:5" ht="13.5" customHeight="1" x14ac:dyDescent="0.2">
      <c r="A53" s="1258" t="s">
        <v>1139</v>
      </c>
    </row>
    <row r="54" spans="1:5" ht="13.5" customHeight="1" x14ac:dyDescent="0.2">
      <c r="A54" s="1258" t="s">
        <v>1140</v>
      </c>
    </row>
  </sheetData>
  <phoneticPr fontId="39" type="noConversion"/>
  <pageMargins left="0.19685039370078741" right="0.19685039370078741" top="0.86614173228346458" bottom="0.31496062992125984" header="0.47244094488188981" footer="1.0629921259842521"/>
  <pageSetup paperSize="9" scale="56" fitToHeight="2" orientation="portrait" r:id="rId1"/>
  <headerFooter alignWithMargins="0">
    <oddHeader>&amp;C&amp;"Times New Roman,Kalın"&amp;12ÖSYS SONUCU ODTÜ'YE YERLEŞTİRİLEN LİSANS ÖĞRENCİLERİNİN 
EN DÜŞÜK PUAN SIRALAMASI (2013-2015)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>
    <tabColor rgb="FF00B050"/>
  </sheetPr>
  <dimension ref="A1:O119"/>
  <sheetViews>
    <sheetView topLeftCell="A84" zoomScaleNormal="100" workbookViewId="0">
      <selection activeCell="D102" sqref="D102"/>
    </sheetView>
  </sheetViews>
  <sheetFormatPr defaultColWidth="11.42578125" defaultRowHeight="12" x14ac:dyDescent="0.2"/>
  <cols>
    <col min="1" max="1" width="47.85546875" style="29" customWidth="1"/>
    <col min="2" max="2" width="17.85546875" style="30" customWidth="1"/>
    <col min="3" max="3" width="23.140625" style="30" customWidth="1"/>
    <col min="4" max="4" width="30.7109375" style="31" customWidth="1"/>
    <col min="5" max="5" width="12.7109375" style="36" customWidth="1"/>
    <col min="6" max="6" width="9.5703125" style="36" customWidth="1"/>
    <col min="7" max="7" width="7.7109375" style="36" customWidth="1"/>
    <col min="8" max="14" width="7.7109375" style="18" customWidth="1"/>
    <col min="15" max="16384" width="11.42578125" style="18"/>
  </cols>
  <sheetData>
    <row r="1" spans="1:14" s="29" customFormat="1" ht="30" customHeight="1" thickBot="1" x14ac:dyDescent="0.25">
      <c r="A1" s="2175"/>
      <c r="B1" s="2176" t="s">
        <v>492</v>
      </c>
      <c r="C1" s="2176" t="s">
        <v>272</v>
      </c>
      <c r="D1" s="2177" t="s">
        <v>493</v>
      </c>
      <c r="E1" s="2178" t="s">
        <v>597</v>
      </c>
      <c r="F1" s="2178" t="s">
        <v>599</v>
      </c>
      <c r="G1" s="2178" t="s">
        <v>598</v>
      </c>
      <c r="H1" s="2178" t="s">
        <v>600</v>
      </c>
      <c r="I1" s="2178" t="s">
        <v>601</v>
      </c>
      <c r="J1" s="2178" t="s">
        <v>602</v>
      </c>
      <c r="K1" s="2178" t="s">
        <v>603</v>
      </c>
      <c r="L1" s="2178" t="s">
        <v>604</v>
      </c>
      <c r="M1" s="2178" t="s">
        <v>605</v>
      </c>
      <c r="N1" s="2178" t="s">
        <v>606</v>
      </c>
    </row>
    <row r="2" spans="1:14" s="29" customFormat="1" ht="15" customHeight="1" thickBot="1" x14ac:dyDescent="0.25">
      <c r="A2" s="2179" t="s">
        <v>305</v>
      </c>
      <c r="B2" s="2180"/>
      <c r="C2" s="2181"/>
      <c r="D2" s="2182"/>
      <c r="E2" s="2183"/>
      <c r="F2" s="2183"/>
      <c r="G2" s="2183"/>
      <c r="H2" s="2183"/>
      <c r="I2" s="2183"/>
      <c r="J2" s="2183"/>
      <c r="K2" s="2183"/>
      <c r="L2" s="2183"/>
      <c r="M2" s="2183"/>
      <c r="N2" s="2184"/>
    </row>
    <row r="3" spans="1:14" ht="15" customHeight="1" x14ac:dyDescent="0.2">
      <c r="A3" s="2185" t="s">
        <v>153</v>
      </c>
      <c r="B3" s="2186">
        <v>17</v>
      </c>
      <c r="C3" s="2186">
        <v>47</v>
      </c>
      <c r="D3" s="2187">
        <f>C3/B3</f>
        <v>2.7647058823529411</v>
      </c>
      <c r="E3" s="2188">
        <v>27</v>
      </c>
      <c r="F3" s="2189">
        <v>13</v>
      </c>
      <c r="G3" s="2189">
        <v>2</v>
      </c>
      <c r="H3" s="2189"/>
      <c r="I3" s="2189"/>
      <c r="J3" s="2189"/>
      <c r="K3" s="2189"/>
      <c r="L3" s="2189"/>
      <c r="M3" s="2189">
        <v>2</v>
      </c>
      <c r="N3" s="2190">
        <v>3</v>
      </c>
    </row>
    <row r="4" spans="1:14" ht="15" customHeight="1" x14ac:dyDescent="0.2">
      <c r="A4" s="2191" t="s">
        <v>150</v>
      </c>
      <c r="B4" s="2186">
        <v>20</v>
      </c>
      <c r="C4" s="2192">
        <v>102</v>
      </c>
      <c r="D4" s="2187">
        <f t="shared" ref="D4:D66" si="0">C4/B4</f>
        <v>5.0999999999999996</v>
      </c>
      <c r="E4" s="2193">
        <v>61</v>
      </c>
      <c r="F4" s="2194">
        <v>18</v>
      </c>
      <c r="G4" s="2194">
        <v>7</v>
      </c>
      <c r="H4" s="2194">
        <v>1</v>
      </c>
      <c r="I4" s="2194"/>
      <c r="J4" s="2192">
        <v>5</v>
      </c>
      <c r="K4" s="2192"/>
      <c r="L4" s="2192"/>
      <c r="M4" s="2192">
        <v>2</v>
      </c>
      <c r="N4" s="2195">
        <v>8</v>
      </c>
    </row>
    <row r="5" spans="1:14" ht="15" customHeight="1" x14ac:dyDescent="0.2">
      <c r="A5" s="2196" t="s">
        <v>1171</v>
      </c>
      <c r="B5" s="2197">
        <v>17</v>
      </c>
      <c r="C5" s="2197">
        <v>58</v>
      </c>
      <c r="D5" s="2187">
        <f t="shared" si="0"/>
        <v>3.4117647058823528</v>
      </c>
      <c r="E5" s="2198">
        <v>39</v>
      </c>
      <c r="F5" s="2199">
        <v>10</v>
      </c>
      <c r="G5" s="2199">
        <v>1</v>
      </c>
      <c r="H5" s="2200">
        <v>2</v>
      </c>
      <c r="I5" s="2200"/>
      <c r="J5" s="2200">
        <v>1</v>
      </c>
      <c r="K5" s="2200"/>
      <c r="L5" s="2200"/>
      <c r="M5" s="2200">
        <v>1</v>
      </c>
      <c r="N5" s="2201">
        <v>4</v>
      </c>
    </row>
    <row r="6" spans="1:14" ht="15" customHeight="1" x14ac:dyDescent="0.2">
      <c r="A6" s="2196" t="s">
        <v>1172</v>
      </c>
      <c r="B6" s="2197"/>
      <c r="C6" s="2197"/>
      <c r="D6" s="2187"/>
      <c r="E6" s="2202"/>
      <c r="F6" s="2203"/>
      <c r="G6" s="2203"/>
      <c r="H6" s="2204"/>
      <c r="I6" s="2204"/>
      <c r="J6" s="2204"/>
      <c r="K6" s="2204"/>
      <c r="L6" s="2204"/>
      <c r="M6" s="2204"/>
      <c r="N6" s="2205"/>
    </row>
    <row r="7" spans="1:14" ht="15" customHeight="1" x14ac:dyDescent="0.2">
      <c r="A7" s="2196" t="s">
        <v>1173</v>
      </c>
      <c r="B7" s="2197">
        <v>15</v>
      </c>
      <c r="C7" s="2197">
        <v>92</v>
      </c>
      <c r="D7" s="2187">
        <f t="shared" si="0"/>
        <v>6.1333333333333337</v>
      </c>
      <c r="E7" s="2198">
        <v>60</v>
      </c>
      <c r="F7" s="2199">
        <v>10</v>
      </c>
      <c r="G7" s="2199">
        <v>12</v>
      </c>
      <c r="H7" s="2200">
        <v>1</v>
      </c>
      <c r="I7" s="2200"/>
      <c r="J7" s="2200">
        <v>1</v>
      </c>
      <c r="K7" s="2200">
        <v>1</v>
      </c>
      <c r="L7" s="2200"/>
      <c r="M7" s="2200">
        <v>1</v>
      </c>
      <c r="N7" s="2201">
        <v>6</v>
      </c>
    </row>
    <row r="8" spans="1:14" ht="15" customHeight="1" x14ac:dyDescent="0.2">
      <c r="A8" s="2196" t="s">
        <v>1174</v>
      </c>
      <c r="B8" s="2186">
        <v>7</v>
      </c>
      <c r="C8" s="2186">
        <v>48</v>
      </c>
      <c r="D8" s="2187">
        <f t="shared" si="0"/>
        <v>6.8571428571428568</v>
      </c>
      <c r="E8" s="2206">
        <v>18</v>
      </c>
      <c r="F8" s="2186">
        <v>15</v>
      </c>
      <c r="G8" s="2186">
        <v>4</v>
      </c>
      <c r="H8" s="2186">
        <v>1</v>
      </c>
      <c r="I8" s="2186"/>
      <c r="J8" s="2186"/>
      <c r="K8" s="2186"/>
      <c r="L8" s="2186"/>
      <c r="M8" s="2186">
        <v>3</v>
      </c>
      <c r="N8" s="2207">
        <v>7</v>
      </c>
    </row>
    <row r="9" spans="1:14" ht="15" customHeight="1" x14ac:dyDescent="0.2">
      <c r="A9" s="2191" t="s">
        <v>152</v>
      </c>
      <c r="B9" s="2186">
        <v>11</v>
      </c>
      <c r="C9" s="2186">
        <v>10</v>
      </c>
      <c r="D9" s="2187">
        <f t="shared" si="0"/>
        <v>0.90909090909090906</v>
      </c>
      <c r="E9" s="2206">
        <v>1</v>
      </c>
      <c r="F9" s="2186">
        <v>4</v>
      </c>
      <c r="G9" s="2186">
        <v>2</v>
      </c>
      <c r="H9" s="2186"/>
      <c r="I9" s="2186"/>
      <c r="J9" s="2186"/>
      <c r="K9" s="2186"/>
      <c r="L9" s="2186"/>
      <c r="M9" s="2186"/>
      <c r="N9" s="2207">
        <v>3</v>
      </c>
    </row>
    <row r="10" spans="1:14" ht="15" customHeight="1" x14ac:dyDescent="0.2">
      <c r="A10" s="2196" t="s">
        <v>1175</v>
      </c>
      <c r="B10" s="2186">
        <v>3</v>
      </c>
      <c r="C10" s="2186">
        <v>13</v>
      </c>
      <c r="D10" s="2187">
        <f t="shared" si="0"/>
        <v>4.333333333333333</v>
      </c>
      <c r="E10" s="2206">
        <v>3</v>
      </c>
      <c r="F10" s="2186">
        <v>1</v>
      </c>
      <c r="G10" s="2186">
        <v>1</v>
      </c>
      <c r="H10" s="2186"/>
      <c r="I10" s="2186"/>
      <c r="J10" s="2186"/>
      <c r="K10" s="2186">
        <v>6</v>
      </c>
      <c r="L10" s="2186"/>
      <c r="M10" s="2186"/>
      <c r="N10" s="2207">
        <v>2</v>
      </c>
    </row>
    <row r="11" spans="1:14" ht="15" customHeight="1" x14ac:dyDescent="0.2">
      <c r="A11" s="2196" t="s">
        <v>1176</v>
      </c>
      <c r="B11" s="2186">
        <v>10</v>
      </c>
      <c r="C11" s="2186">
        <v>42</v>
      </c>
      <c r="D11" s="2187">
        <f t="shared" si="0"/>
        <v>4.2</v>
      </c>
      <c r="E11" s="2206">
        <v>11</v>
      </c>
      <c r="F11" s="2186">
        <v>12</v>
      </c>
      <c r="G11" s="2186">
        <v>11</v>
      </c>
      <c r="H11" s="2186"/>
      <c r="I11" s="2186">
        <v>1</v>
      </c>
      <c r="J11" s="2186"/>
      <c r="K11" s="2186"/>
      <c r="L11" s="2186"/>
      <c r="M11" s="2186"/>
      <c r="N11" s="2207">
        <v>7</v>
      </c>
    </row>
    <row r="12" spans="1:14" ht="17.100000000000001" customHeight="1" thickBot="1" x14ac:dyDescent="0.25">
      <c r="A12" s="2208" t="s">
        <v>1177</v>
      </c>
      <c r="B12" s="2209">
        <v>3</v>
      </c>
      <c r="C12" s="2210">
        <v>30</v>
      </c>
      <c r="D12" s="2211">
        <f t="shared" si="0"/>
        <v>10</v>
      </c>
      <c r="E12" s="2212">
        <v>18</v>
      </c>
      <c r="F12" s="2213">
        <v>6</v>
      </c>
      <c r="G12" s="2213">
        <v>3</v>
      </c>
      <c r="H12" s="2213"/>
      <c r="I12" s="2213"/>
      <c r="J12" s="2213"/>
      <c r="K12" s="2213"/>
      <c r="L12" s="2213"/>
      <c r="M12" s="2213"/>
      <c r="N12" s="2214">
        <v>3</v>
      </c>
    </row>
    <row r="13" spans="1:14" ht="15" customHeight="1" thickBot="1" x14ac:dyDescent="0.25">
      <c r="A13" s="2215" t="s">
        <v>145</v>
      </c>
      <c r="B13" s="2216">
        <f>SUM(B3:B12)</f>
        <v>103</v>
      </c>
      <c r="C13" s="2216">
        <f>SUM(C3:C12)</f>
        <v>442</v>
      </c>
      <c r="D13" s="2217">
        <f t="shared" si="0"/>
        <v>4.29126213592233</v>
      </c>
      <c r="E13" s="2218">
        <f>SUM(E3:E12)</f>
        <v>238</v>
      </c>
      <c r="F13" s="2218">
        <f>SUM(F3:F12)</f>
        <v>89</v>
      </c>
      <c r="G13" s="2218">
        <f>SUM(G3:G12)</f>
        <v>43</v>
      </c>
      <c r="H13" s="2218">
        <f>SUM(H3:H12)</f>
        <v>5</v>
      </c>
      <c r="I13" s="2218">
        <v>1</v>
      </c>
      <c r="J13" s="2218"/>
      <c r="K13" s="2219">
        <v>3</v>
      </c>
      <c r="L13" s="2218"/>
      <c r="M13" s="2218">
        <f>SUM(M3:M12)</f>
        <v>9</v>
      </c>
      <c r="N13" s="2218">
        <f>SUM(N3:N12)</f>
        <v>43</v>
      </c>
    </row>
    <row r="14" spans="1:14" ht="15" customHeight="1" thickBot="1" x14ac:dyDescent="0.25">
      <c r="A14" s="2220" t="s">
        <v>481</v>
      </c>
      <c r="B14" s="2221"/>
      <c r="C14" s="2222"/>
      <c r="D14" s="2217"/>
      <c r="E14" s="2223"/>
      <c r="F14" s="2223"/>
      <c r="G14" s="2223"/>
      <c r="H14" s="2223"/>
      <c r="I14" s="2223"/>
      <c r="J14" s="2223"/>
      <c r="K14" s="2223"/>
      <c r="L14" s="2223"/>
      <c r="M14" s="2223"/>
      <c r="N14" s="2224"/>
    </row>
    <row r="15" spans="1:14" ht="15" customHeight="1" x14ac:dyDescent="0.2">
      <c r="A15" s="2225" t="s">
        <v>154</v>
      </c>
      <c r="B15" s="2226">
        <v>47</v>
      </c>
      <c r="C15" s="2227">
        <v>196</v>
      </c>
      <c r="D15" s="2217">
        <f t="shared" si="0"/>
        <v>4.1702127659574471</v>
      </c>
      <c r="E15" s="2228">
        <v>102</v>
      </c>
      <c r="F15" s="2189">
        <v>49</v>
      </c>
      <c r="G15" s="2189">
        <v>9</v>
      </c>
      <c r="H15" s="2189">
        <v>4</v>
      </c>
      <c r="I15" s="2189">
        <v>3</v>
      </c>
      <c r="J15" s="2189">
        <v>1</v>
      </c>
      <c r="K15" s="2189"/>
      <c r="L15" s="2189">
        <v>2</v>
      </c>
      <c r="M15" s="2189">
        <v>5</v>
      </c>
      <c r="N15" s="2190">
        <v>21</v>
      </c>
    </row>
    <row r="16" spans="1:14" ht="15" customHeight="1" x14ac:dyDescent="0.2">
      <c r="A16" s="2229" t="s">
        <v>159</v>
      </c>
      <c r="B16" s="2230">
        <v>36</v>
      </c>
      <c r="C16" s="2231">
        <v>130</v>
      </c>
      <c r="D16" s="2217">
        <f t="shared" si="0"/>
        <v>3.6111111111111112</v>
      </c>
      <c r="E16" s="2232">
        <v>42</v>
      </c>
      <c r="F16" s="2186">
        <v>22</v>
      </c>
      <c r="G16" s="2186">
        <v>15</v>
      </c>
      <c r="H16" s="2186">
        <v>3</v>
      </c>
      <c r="I16" s="2186"/>
      <c r="J16" s="2186"/>
      <c r="K16" s="2186"/>
      <c r="L16" s="2186">
        <v>2</v>
      </c>
      <c r="M16" s="2186">
        <v>19</v>
      </c>
      <c r="N16" s="2207">
        <v>27</v>
      </c>
    </row>
    <row r="17" spans="1:14" ht="15" customHeight="1" x14ac:dyDescent="0.2">
      <c r="A17" s="2229" t="s">
        <v>160</v>
      </c>
      <c r="B17" s="2230">
        <v>56</v>
      </c>
      <c r="C17" s="2231">
        <v>254</v>
      </c>
      <c r="D17" s="2217">
        <f t="shared" si="0"/>
        <v>4.5357142857142856</v>
      </c>
      <c r="E17" s="2232">
        <v>64</v>
      </c>
      <c r="F17" s="2186">
        <v>47</v>
      </c>
      <c r="G17" s="2186">
        <v>31</v>
      </c>
      <c r="H17" s="2186">
        <v>13</v>
      </c>
      <c r="I17" s="2186">
        <v>9</v>
      </c>
      <c r="J17" s="2186">
        <v>8</v>
      </c>
      <c r="K17" s="2186">
        <v>4</v>
      </c>
      <c r="L17" s="2186">
        <v>8</v>
      </c>
      <c r="M17" s="2186">
        <v>19</v>
      </c>
      <c r="N17" s="2207">
        <v>51</v>
      </c>
    </row>
    <row r="18" spans="1:14" ht="15" customHeight="1" x14ac:dyDescent="0.2">
      <c r="A18" s="2229" t="s">
        <v>163</v>
      </c>
      <c r="B18" s="2230">
        <v>19</v>
      </c>
      <c r="C18" s="2231">
        <v>54</v>
      </c>
      <c r="D18" s="2217">
        <f t="shared" si="0"/>
        <v>2.8421052631578947</v>
      </c>
      <c r="E18" s="2232">
        <v>12</v>
      </c>
      <c r="F18" s="2186">
        <v>12</v>
      </c>
      <c r="G18" s="2186">
        <v>7</v>
      </c>
      <c r="H18" s="2186">
        <v>7</v>
      </c>
      <c r="I18" s="2186">
        <v>4</v>
      </c>
      <c r="J18" s="2186">
        <v>1</v>
      </c>
      <c r="K18" s="2186"/>
      <c r="L18" s="2186">
        <v>1</v>
      </c>
      <c r="M18" s="2186"/>
      <c r="N18" s="2207">
        <v>10</v>
      </c>
    </row>
    <row r="19" spans="1:14" ht="15" customHeight="1" x14ac:dyDescent="0.2">
      <c r="A19" s="2229" t="s">
        <v>155</v>
      </c>
      <c r="B19" s="2230">
        <v>29</v>
      </c>
      <c r="C19" s="2231">
        <v>139</v>
      </c>
      <c r="D19" s="2217">
        <f t="shared" si="0"/>
        <v>4.7931034482758621</v>
      </c>
      <c r="E19" s="2232">
        <v>37</v>
      </c>
      <c r="F19" s="2186">
        <v>37</v>
      </c>
      <c r="G19" s="2186">
        <v>30</v>
      </c>
      <c r="H19" s="2186">
        <v>7</v>
      </c>
      <c r="I19" s="2186">
        <v>3</v>
      </c>
      <c r="J19" s="2186">
        <v>2</v>
      </c>
      <c r="K19" s="2186"/>
      <c r="L19" s="2186"/>
      <c r="M19" s="2186">
        <v>5</v>
      </c>
      <c r="N19" s="2207">
        <v>18</v>
      </c>
    </row>
    <row r="20" spans="1:14" ht="15" customHeight="1" x14ac:dyDescent="0.2">
      <c r="A20" s="2229" t="s">
        <v>158</v>
      </c>
      <c r="B20" s="2230">
        <v>32</v>
      </c>
      <c r="C20" s="2231">
        <v>64</v>
      </c>
      <c r="D20" s="2217">
        <f t="shared" si="0"/>
        <v>2</v>
      </c>
      <c r="E20" s="2232">
        <v>35</v>
      </c>
      <c r="F20" s="2186">
        <v>10</v>
      </c>
      <c r="G20" s="2186">
        <v>8</v>
      </c>
      <c r="H20" s="2186">
        <v>4</v>
      </c>
      <c r="I20" s="2186"/>
      <c r="J20" s="2186"/>
      <c r="K20" s="2186"/>
      <c r="L20" s="2186">
        <v>1</v>
      </c>
      <c r="M20" s="2186">
        <v>1</v>
      </c>
      <c r="N20" s="2207">
        <v>5</v>
      </c>
    </row>
    <row r="21" spans="1:14" ht="15" customHeight="1" x14ac:dyDescent="0.2">
      <c r="A21" s="2229" t="s">
        <v>161</v>
      </c>
      <c r="B21" s="2230">
        <v>59</v>
      </c>
      <c r="C21" s="2231">
        <v>230</v>
      </c>
      <c r="D21" s="2217">
        <f t="shared" si="0"/>
        <v>3.8983050847457625</v>
      </c>
      <c r="E21" s="2232">
        <v>157</v>
      </c>
      <c r="F21" s="2186">
        <v>41</v>
      </c>
      <c r="G21" s="2186">
        <v>21</v>
      </c>
      <c r="H21" s="2186">
        <v>4</v>
      </c>
      <c r="I21" s="2186">
        <v>1</v>
      </c>
      <c r="J21" s="2186"/>
      <c r="K21" s="2186">
        <v>1</v>
      </c>
      <c r="L21" s="2186">
        <v>1</v>
      </c>
      <c r="M21" s="2186">
        <v>3</v>
      </c>
      <c r="N21" s="2207">
        <v>1</v>
      </c>
    </row>
    <row r="22" spans="1:14" ht="15" customHeight="1" x14ac:dyDescent="0.2">
      <c r="A22" s="2233" t="s">
        <v>1178</v>
      </c>
      <c r="B22" s="2230"/>
      <c r="C22" s="2231"/>
      <c r="D22" s="2217"/>
      <c r="E22" s="2232"/>
      <c r="F22" s="2186"/>
      <c r="G22" s="2186"/>
      <c r="H22" s="2186"/>
      <c r="I22" s="2186"/>
      <c r="J22" s="2186"/>
      <c r="K22" s="2186"/>
      <c r="L22" s="2186"/>
      <c r="M22" s="2186"/>
      <c r="N22" s="2207"/>
    </row>
    <row r="23" spans="1:14" ht="15" customHeight="1" x14ac:dyDescent="0.2">
      <c r="A23" s="2229" t="s">
        <v>162</v>
      </c>
      <c r="B23" s="2230">
        <v>49</v>
      </c>
      <c r="C23" s="2231">
        <v>198</v>
      </c>
      <c r="D23" s="2217">
        <f t="shared" si="0"/>
        <v>4.0408163265306118</v>
      </c>
      <c r="E23" s="2232">
        <v>85</v>
      </c>
      <c r="F23" s="2186">
        <v>42</v>
      </c>
      <c r="G23" s="2186">
        <v>31</v>
      </c>
      <c r="H23" s="2186">
        <v>6</v>
      </c>
      <c r="I23" s="2186">
        <v>2</v>
      </c>
      <c r="J23" s="2186">
        <v>2</v>
      </c>
      <c r="K23" s="2186"/>
      <c r="L23" s="2186"/>
      <c r="M23" s="2186">
        <v>4</v>
      </c>
      <c r="N23" s="2207">
        <v>26</v>
      </c>
    </row>
    <row r="24" spans="1:14" ht="15" customHeight="1" x14ac:dyDescent="0.2">
      <c r="A24" s="2233" t="s">
        <v>1179</v>
      </c>
      <c r="B24" s="2230">
        <v>2</v>
      </c>
      <c r="C24" s="2234">
        <v>17</v>
      </c>
      <c r="D24" s="2217">
        <f t="shared" si="0"/>
        <v>8.5</v>
      </c>
      <c r="E24" s="2232">
        <v>12</v>
      </c>
      <c r="F24" s="2186">
        <v>2</v>
      </c>
      <c r="G24" s="2186">
        <v>1</v>
      </c>
      <c r="H24" s="2186"/>
      <c r="I24" s="2186"/>
      <c r="J24" s="2186"/>
      <c r="K24" s="2186"/>
      <c r="L24" s="2186"/>
      <c r="M24" s="2186">
        <v>1</v>
      </c>
      <c r="N24" s="2207">
        <v>1</v>
      </c>
    </row>
    <row r="25" spans="1:14" ht="15" customHeight="1" thickBot="1" x14ac:dyDescent="0.25">
      <c r="A25" s="2235" t="s">
        <v>157</v>
      </c>
      <c r="B25" s="2209">
        <v>24</v>
      </c>
      <c r="C25" s="2236">
        <v>61</v>
      </c>
      <c r="D25" s="2217">
        <f t="shared" si="0"/>
        <v>2.5416666666666665</v>
      </c>
      <c r="E25" s="2237">
        <v>14</v>
      </c>
      <c r="F25" s="2238">
        <v>17</v>
      </c>
      <c r="G25" s="2238">
        <v>19</v>
      </c>
      <c r="H25" s="2238">
        <v>2</v>
      </c>
      <c r="I25" s="2238">
        <v>4</v>
      </c>
      <c r="J25" s="2238">
        <v>1</v>
      </c>
      <c r="K25" s="2238"/>
      <c r="L25" s="2238">
        <v>1</v>
      </c>
      <c r="M25" s="2238">
        <v>3</v>
      </c>
      <c r="N25" s="2239"/>
    </row>
    <row r="26" spans="1:14" ht="15" customHeight="1" thickBot="1" x14ac:dyDescent="0.25">
      <c r="A26" s="2240" t="s">
        <v>145</v>
      </c>
      <c r="B26" s="2216">
        <f>SUM(B15:B25)</f>
        <v>353</v>
      </c>
      <c r="C26" s="2216">
        <f>SUM(C15:C25)</f>
        <v>1343</v>
      </c>
      <c r="D26" s="2217">
        <f t="shared" si="0"/>
        <v>3.8045325779036827</v>
      </c>
      <c r="E26" s="2241">
        <f t="shared" ref="E26:N26" si="1">SUM(E15:E25)</f>
        <v>560</v>
      </c>
      <c r="F26" s="2241">
        <f t="shared" si="1"/>
        <v>279</v>
      </c>
      <c r="G26" s="2241">
        <f t="shared" si="1"/>
        <v>172</v>
      </c>
      <c r="H26" s="2241">
        <f t="shared" si="1"/>
        <v>50</v>
      </c>
      <c r="I26" s="2241">
        <f t="shared" si="1"/>
        <v>26</v>
      </c>
      <c r="J26" s="2241">
        <f t="shared" si="1"/>
        <v>15</v>
      </c>
      <c r="K26" s="2241">
        <f t="shared" si="1"/>
        <v>5</v>
      </c>
      <c r="L26" s="2241">
        <f t="shared" si="1"/>
        <v>16</v>
      </c>
      <c r="M26" s="2241">
        <f t="shared" si="1"/>
        <v>60</v>
      </c>
      <c r="N26" s="2241">
        <f t="shared" si="1"/>
        <v>160</v>
      </c>
    </row>
    <row r="27" spans="1:14" ht="15" customHeight="1" thickBot="1" x14ac:dyDescent="0.25">
      <c r="A27" s="2242" t="s">
        <v>306</v>
      </c>
      <c r="B27" s="2243"/>
      <c r="C27" s="2244"/>
      <c r="D27" s="2217"/>
      <c r="E27" s="2245"/>
      <c r="F27" s="2245"/>
      <c r="G27" s="2245"/>
      <c r="H27" s="2245"/>
      <c r="I27" s="2245"/>
      <c r="J27" s="2245"/>
      <c r="K27" s="2245"/>
      <c r="L27" s="2245"/>
      <c r="M27" s="2245"/>
      <c r="N27" s="2246"/>
    </row>
    <row r="28" spans="1:14" ht="15" customHeight="1" x14ac:dyDescent="0.2">
      <c r="A28" s="2225" t="s">
        <v>165</v>
      </c>
      <c r="B28" s="2226">
        <v>45</v>
      </c>
      <c r="C28" s="2227">
        <v>155</v>
      </c>
      <c r="D28" s="2217">
        <f t="shared" si="0"/>
        <v>3.4444444444444446</v>
      </c>
      <c r="E28" s="2228">
        <v>36</v>
      </c>
      <c r="F28" s="2189">
        <v>17</v>
      </c>
      <c r="G28" s="2189">
        <v>7</v>
      </c>
      <c r="H28" s="2189">
        <v>5</v>
      </c>
      <c r="I28" s="2189">
        <v>5</v>
      </c>
      <c r="J28" s="2189">
        <v>6</v>
      </c>
      <c r="K28" s="2189">
        <v>2</v>
      </c>
      <c r="L28" s="2189">
        <v>4</v>
      </c>
      <c r="M28" s="2189">
        <v>25</v>
      </c>
      <c r="N28" s="2190">
        <v>48</v>
      </c>
    </row>
    <row r="29" spans="1:14" ht="15" customHeight="1" x14ac:dyDescent="0.2">
      <c r="A29" s="2229" t="s">
        <v>167</v>
      </c>
      <c r="B29" s="2230">
        <v>48</v>
      </c>
      <c r="C29" s="2231">
        <v>227</v>
      </c>
      <c r="D29" s="2217">
        <f t="shared" si="0"/>
        <v>4.729166666666667</v>
      </c>
      <c r="E29" s="2232">
        <v>53</v>
      </c>
      <c r="F29" s="2186">
        <v>22</v>
      </c>
      <c r="G29" s="2186">
        <v>27</v>
      </c>
      <c r="H29" s="2186">
        <v>14</v>
      </c>
      <c r="I29" s="2186">
        <v>16</v>
      </c>
      <c r="J29" s="2186">
        <v>4</v>
      </c>
      <c r="K29" s="2186">
        <v>5</v>
      </c>
      <c r="L29" s="2186">
        <v>2</v>
      </c>
      <c r="M29" s="2186">
        <v>15</v>
      </c>
      <c r="N29" s="2207">
        <v>69</v>
      </c>
    </row>
    <row r="30" spans="1:14" ht="17.100000000000001" customHeight="1" x14ac:dyDescent="0.2">
      <c r="A30" s="2233" t="s">
        <v>1180</v>
      </c>
      <c r="B30" s="2230">
        <v>6</v>
      </c>
      <c r="C30" s="2234">
        <v>130</v>
      </c>
      <c r="D30" s="2217">
        <f t="shared" si="0"/>
        <v>21.666666666666668</v>
      </c>
      <c r="E30" s="2232">
        <v>46</v>
      </c>
      <c r="F30" s="2186">
        <v>40</v>
      </c>
      <c r="G30" s="2186">
        <v>20</v>
      </c>
      <c r="H30" s="2186">
        <v>13</v>
      </c>
      <c r="I30" s="2186">
        <v>4</v>
      </c>
      <c r="J30" s="2186"/>
      <c r="K30" s="2186"/>
      <c r="L30" s="2186">
        <v>1</v>
      </c>
      <c r="M30" s="2186">
        <v>3</v>
      </c>
      <c r="N30" s="2207">
        <v>3</v>
      </c>
    </row>
    <row r="31" spans="1:14" ht="15" customHeight="1" x14ac:dyDescent="0.2">
      <c r="A31" s="2229" t="s">
        <v>164</v>
      </c>
      <c r="B31" s="2230">
        <v>43</v>
      </c>
      <c r="C31" s="2231">
        <v>192</v>
      </c>
      <c r="D31" s="2217">
        <f t="shared" si="0"/>
        <v>4.4651162790697674</v>
      </c>
      <c r="E31" s="2232">
        <v>54</v>
      </c>
      <c r="F31" s="2186">
        <v>51</v>
      </c>
      <c r="G31" s="2186">
        <v>29</v>
      </c>
      <c r="H31" s="2186">
        <v>9</v>
      </c>
      <c r="I31" s="2186">
        <v>5</v>
      </c>
      <c r="J31" s="2186">
        <v>1</v>
      </c>
      <c r="K31" s="2186"/>
      <c r="L31" s="2186">
        <v>1</v>
      </c>
      <c r="M31" s="2186">
        <v>15</v>
      </c>
      <c r="N31" s="2207">
        <v>27</v>
      </c>
    </row>
    <row r="32" spans="1:14" ht="15" customHeight="1" thickBot="1" x14ac:dyDescent="0.25">
      <c r="A32" s="2235" t="s">
        <v>166</v>
      </c>
      <c r="B32" s="2209">
        <v>55</v>
      </c>
      <c r="C32" s="2236">
        <v>263</v>
      </c>
      <c r="D32" s="2217">
        <f t="shared" si="0"/>
        <v>4.7818181818181822</v>
      </c>
      <c r="E32" s="2237">
        <v>87</v>
      </c>
      <c r="F32" s="2238">
        <v>82</v>
      </c>
      <c r="G32" s="2238">
        <v>29</v>
      </c>
      <c r="H32" s="2238">
        <v>15</v>
      </c>
      <c r="I32" s="2238">
        <v>6</v>
      </c>
      <c r="J32" s="2238">
        <v>1</v>
      </c>
      <c r="K32" s="2238">
        <v>7</v>
      </c>
      <c r="L32" s="2238">
        <v>1</v>
      </c>
      <c r="M32" s="2238">
        <v>21</v>
      </c>
      <c r="N32" s="2239">
        <v>14</v>
      </c>
    </row>
    <row r="33" spans="1:15" ht="15" customHeight="1" thickBot="1" x14ac:dyDescent="0.25">
      <c r="A33" s="2240" t="s">
        <v>145</v>
      </c>
      <c r="B33" s="2216">
        <f>SUM(B28:B32)</f>
        <v>197</v>
      </c>
      <c r="C33" s="2216">
        <f>SUM(C28:C32)</f>
        <v>967</v>
      </c>
      <c r="D33" s="2217">
        <f t="shared" si="0"/>
        <v>4.9086294416243659</v>
      </c>
      <c r="E33" s="2241">
        <f t="shared" ref="E33:N33" si="2">SUM(E28:E32)</f>
        <v>276</v>
      </c>
      <c r="F33" s="2241">
        <f t="shared" si="2"/>
        <v>212</v>
      </c>
      <c r="G33" s="2241">
        <f t="shared" si="2"/>
        <v>112</v>
      </c>
      <c r="H33" s="2241">
        <f t="shared" si="2"/>
        <v>56</v>
      </c>
      <c r="I33" s="2241">
        <f t="shared" si="2"/>
        <v>36</v>
      </c>
      <c r="J33" s="2241">
        <f t="shared" si="2"/>
        <v>12</v>
      </c>
      <c r="K33" s="2241">
        <f t="shared" si="2"/>
        <v>14</v>
      </c>
      <c r="L33" s="2241">
        <f t="shared" si="2"/>
        <v>9</v>
      </c>
      <c r="M33" s="2241">
        <f t="shared" si="2"/>
        <v>79</v>
      </c>
      <c r="N33" s="2241">
        <f t="shared" si="2"/>
        <v>161</v>
      </c>
    </row>
    <row r="34" spans="1:15" ht="15" customHeight="1" thickBot="1" x14ac:dyDescent="0.25">
      <c r="A34" s="2247" t="s">
        <v>307</v>
      </c>
      <c r="B34" s="2221"/>
      <c r="C34" s="2248"/>
      <c r="D34" s="2217"/>
      <c r="E34" s="2223"/>
      <c r="F34" s="2223"/>
      <c r="G34" s="2223"/>
      <c r="H34" s="2223"/>
      <c r="I34" s="2223"/>
      <c r="J34" s="2223"/>
      <c r="K34" s="2223"/>
      <c r="L34" s="2223"/>
      <c r="M34" s="2223"/>
      <c r="N34" s="2224"/>
    </row>
    <row r="35" spans="1:15" s="2249" customFormat="1" ht="15" customHeight="1" x14ac:dyDescent="0.2">
      <c r="A35" s="2225" t="s">
        <v>482</v>
      </c>
      <c r="B35" s="2226">
        <v>15</v>
      </c>
      <c r="C35" s="2227">
        <v>38</v>
      </c>
      <c r="D35" s="2217">
        <f t="shared" si="0"/>
        <v>2.5333333333333332</v>
      </c>
      <c r="E35" s="2228">
        <v>22</v>
      </c>
      <c r="F35" s="2189">
        <v>3</v>
      </c>
      <c r="G35" s="2189">
        <v>1</v>
      </c>
      <c r="H35" s="2189">
        <v>1</v>
      </c>
      <c r="I35" s="2189">
        <v>2</v>
      </c>
      <c r="J35" s="2189"/>
      <c r="K35" s="2189"/>
      <c r="L35" s="2189"/>
      <c r="M35" s="2189">
        <v>2</v>
      </c>
      <c r="N35" s="2190">
        <v>7</v>
      </c>
      <c r="O35" s="18"/>
    </row>
    <row r="36" spans="1:15" ht="15" customHeight="1" x14ac:dyDescent="0.2">
      <c r="A36" s="2229" t="s">
        <v>119</v>
      </c>
      <c r="B36" s="2230">
        <v>19</v>
      </c>
      <c r="C36" s="2231">
        <v>75</v>
      </c>
      <c r="D36" s="2217">
        <f t="shared" si="0"/>
        <v>3.9473684210526314</v>
      </c>
      <c r="E36" s="2232">
        <v>25</v>
      </c>
      <c r="F36" s="2186">
        <v>11</v>
      </c>
      <c r="G36" s="2186">
        <v>7</v>
      </c>
      <c r="H36" s="2186">
        <v>8</v>
      </c>
      <c r="I36" s="2186">
        <v>7</v>
      </c>
      <c r="J36" s="2186">
        <v>2</v>
      </c>
      <c r="K36" s="2186">
        <v>1</v>
      </c>
      <c r="L36" s="2186"/>
      <c r="M36" s="2186">
        <v>2</v>
      </c>
      <c r="N36" s="2207">
        <v>12</v>
      </c>
    </row>
    <row r="37" spans="1:15" ht="15" customHeight="1" x14ac:dyDescent="0.2">
      <c r="A37" s="2250" t="s">
        <v>607</v>
      </c>
      <c r="B37" s="2230">
        <v>13</v>
      </c>
      <c r="C37" s="2234">
        <v>71</v>
      </c>
      <c r="D37" s="2217">
        <f t="shared" si="0"/>
        <v>5.4615384615384617</v>
      </c>
      <c r="E37" s="2232">
        <v>53</v>
      </c>
      <c r="F37" s="2186">
        <v>15</v>
      </c>
      <c r="G37" s="2186"/>
      <c r="H37" s="2186"/>
      <c r="I37" s="2186">
        <v>2</v>
      </c>
      <c r="J37" s="2186"/>
      <c r="K37" s="2186"/>
      <c r="L37" s="2186"/>
      <c r="M37" s="2186"/>
      <c r="N37" s="2207">
        <v>1</v>
      </c>
    </row>
    <row r="38" spans="1:15" ht="15" customHeight="1" x14ac:dyDescent="0.2">
      <c r="A38" s="2250" t="s">
        <v>608</v>
      </c>
      <c r="B38" s="2230">
        <v>14</v>
      </c>
      <c r="C38" s="2234">
        <v>67</v>
      </c>
      <c r="D38" s="2217">
        <f t="shared" si="0"/>
        <v>4.7857142857142856</v>
      </c>
      <c r="E38" s="2232">
        <v>28</v>
      </c>
      <c r="F38" s="2186">
        <v>18</v>
      </c>
      <c r="G38" s="2186">
        <v>7</v>
      </c>
      <c r="H38" s="2186">
        <v>6</v>
      </c>
      <c r="I38" s="2186">
        <v>1</v>
      </c>
      <c r="J38" s="2186">
        <v>2</v>
      </c>
      <c r="K38" s="2186">
        <v>1</v>
      </c>
      <c r="L38" s="2186"/>
      <c r="M38" s="2186">
        <v>2</v>
      </c>
      <c r="N38" s="2207">
        <v>2</v>
      </c>
    </row>
    <row r="39" spans="1:15" ht="15" customHeight="1" x14ac:dyDescent="0.2">
      <c r="A39" s="2229" t="s">
        <v>241</v>
      </c>
      <c r="B39" s="2230">
        <v>4</v>
      </c>
      <c r="C39" s="2231">
        <v>8</v>
      </c>
      <c r="D39" s="2217">
        <f t="shared" si="0"/>
        <v>2</v>
      </c>
      <c r="E39" s="2232">
        <v>2</v>
      </c>
      <c r="F39" s="2186">
        <v>2</v>
      </c>
      <c r="G39" s="2186">
        <v>1</v>
      </c>
      <c r="H39" s="2186">
        <v>1</v>
      </c>
      <c r="I39" s="2186">
        <v>1</v>
      </c>
      <c r="J39" s="2186"/>
      <c r="K39" s="2186">
        <v>1</v>
      </c>
      <c r="L39" s="2186"/>
      <c r="M39" s="2186"/>
      <c r="N39" s="2207"/>
    </row>
    <row r="40" spans="1:15" ht="17.100000000000001" customHeight="1" x14ac:dyDescent="0.2">
      <c r="A40" s="2251" t="s">
        <v>1181</v>
      </c>
      <c r="B40" s="2230">
        <v>10</v>
      </c>
      <c r="C40" s="2231">
        <v>21</v>
      </c>
      <c r="D40" s="2217">
        <f t="shared" si="0"/>
        <v>2.1</v>
      </c>
      <c r="E40" s="2232">
        <v>14</v>
      </c>
      <c r="F40" s="2186">
        <v>2</v>
      </c>
      <c r="G40" s="2186"/>
      <c r="H40" s="2186">
        <v>2</v>
      </c>
      <c r="I40" s="2186"/>
      <c r="J40" s="2186"/>
      <c r="K40" s="2186"/>
      <c r="L40" s="2186">
        <v>1</v>
      </c>
      <c r="M40" s="2186">
        <v>2</v>
      </c>
      <c r="N40" s="2207"/>
    </row>
    <row r="41" spans="1:15" ht="17.100000000000001" customHeight="1" x14ac:dyDescent="0.2">
      <c r="A41" s="2233" t="s">
        <v>1182</v>
      </c>
      <c r="B41" s="2230">
        <v>11</v>
      </c>
      <c r="C41" s="2234">
        <v>47</v>
      </c>
      <c r="D41" s="2217">
        <f t="shared" si="0"/>
        <v>4.2727272727272725</v>
      </c>
      <c r="E41" s="2232">
        <v>13</v>
      </c>
      <c r="F41" s="2186">
        <v>6</v>
      </c>
      <c r="G41" s="2186">
        <v>7</v>
      </c>
      <c r="H41" s="2186">
        <v>2</v>
      </c>
      <c r="I41" s="2186">
        <v>5</v>
      </c>
      <c r="J41" s="2186"/>
      <c r="K41" s="2186">
        <v>1</v>
      </c>
      <c r="L41" s="2186">
        <v>3</v>
      </c>
      <c r="M41" s="2186"/>
      <c r="N41" s="2207">
        <v>10</v>
      </c>
    </row>
    <row r="42" spans="1:15" ht="15" customHeight="1" x14ac:dyDescent="0.2">
      <c r="A42" s="2229" t="s">
        <v>222</v>
      </c>
      <c r="B42" s="2230">
        <v>6</v>
      </c>
      <c r="C42" s="2231">
        <v>15</v>
      </c>
      <c r="D42" s="2217">
        <f t="shared" si="0"/>
        <v>2.5</v>
      </c>
      <c r="E42" s="2232">
        <v>12</v>
      </c>
      <c r="F42" s="2186"/>
      <c r="G42" s="2186">
        <v>1</v>
      </c>
      <c r="H42" s="2186"/>
      <c r="I42" s="2186"/>
      <c r="J42" s="2186"/>
      <c r="K42" s="2186"/>
      <c r="L42" s="2186"/>
      <c r="M42" s="2186">
        <v>2</v>
      </c>
      <c r="N42" s="2207"/>
    </row>
    <row r="43" spans="1:15" ht="15" customHeight="1" x14ac:dyDescent="0.2">
      <c r="A43" s="2229" t="s">
        <v>223</v>
      </c>
      <c r="B43" s="2230">
        <v>29</v>
      </c>
      <c r="C43" s="2231">
        <v>169</v>
      </c>
      <c r="D43" s="2217">
        <f t="shared" si="0"/>
        <v>5.8275862068965516</v>
      </c>
      <c r="E43" s="2232">
        <v>102</v>
      </c>
      <c r="F43" s="2186">
        <v>37</v>
      </c>
      <c r="G43" s="2186">
        <v>19</v>
      </c>
      <c r="H43" s="2186">
        <v>1</v>
      </c>
      <c r="I43" s="2186">
        <v>1</v>
      </c>
      <c r="J43" s="2186"/>
      <c r="K43" s="2186"/>
      <c r="L43" s="2186"/>
      <c r="M43" s="2186">
        <v>2</v>
      </c>
      <c r="N43" s="2207">
        <v>7</v>
      </c>
    </row>
    <row r="44" spans="1:15" ht="18" customHeight="1" thickBot="1" x14ac:dyDescent="0.25">
      <c r="A44" s="2208" t="s">
        <v>1183</v>
      </c>
      <c r="B44" s="2209">
        <v>3</v>
      </c>
      <c r="C44" s="2210">
        <v>42</v>
      </c>
      <c r="D44" s="2217">
        <f t="shared" si="0"/>
        <v>14</v>
      </c>
      <c r="E44" s="2237">
        <v>28</v>
      </c>
      <c r="F44" s="2238">
        <v>4</v>
      </c>
      <c r="G44" s="2238">
        <v>1</v>
      </c>
      <c r="H44" s="2238">
        <v>1</v>
      </c>
      <c r="I44" s="2238">
        <v>1</v>
      </c>
      <c r="J44" s="2238"/>
      <c r="K44" s="2238"/>
      <c r="L44" s="2238"/>
      <c r="M44" s="2238">
        <v>5</v>
      </c>
      <c r="N44" s="2239">
        <v>2</v>
      </c>
    </row>
    <row r="45" spans="1:15" ht="15" customHeight="1" thickBot="1" x14ac:dyDescent="0.25">
      <c r="A45" s="2252" t="s">
        <v>145</v>
      </c>
      <c r="B45" s="2253">
        <f>SUM(B35:B44)</f>
        <v>124</v>
      </c>
      <c r="C45" s="2253">
        <f>SUM(C35:C44)</f>
        <v>553</v>
      </c>
      <c r="D45" s="2217">
        <f t="shared" si="0"/>
        <v>4.459677419354839</v>
      </c>
      <c r="E45" s="2253">
        <f>SUM(E35:E44)</f>
        <v>299</v>
      </c>
      <c r="F45" s="2253">
        <f>SUM(F35:F44)</f>
        <v>98</v>
      </c>
      <c r="G45" s="2253">
        <f>SUM(G35:G44)</f>
        <v>44</v>
      </c>
      <c r="H45" s="2253">
        <f>SUM(H35:H44)</f>
        <v>22</v>
      </c>
      <c r="I45" s="2253">
        <f>SUM(I35:I44)</f>
        <v>20</v>
      </c>
      <c r="J45" s="2253"/>
      <c r="K45" s="2253">
        <f>SUM(K35:K44)</f>
        <v>4</v>
      </c>
      <c r="L45" s="2253">
        <f>SUM(L35:L44)</f>
        <v>4</v>
      </c>
      <c r="M45" s="2253">
        <f>SUM(M35:M44)</f>
        <v>17</v>
      </c>
      <c r="N45" s="2241">
        <f>SUM(N35:N44)</f>
        <v>41</v>
      </c>
    </row>
    <row r="46" spans="1:15" ht="29.25" customHeight="1" thickBot="1" x14ac:dyDescent="0.25">
      <c r="A46" s="2254" t="s">
        <v>648</v>
      </c>
      <c r="B46" s="2254"/>
      <c r="C46" s="2254"/>
      <c r="D46" s="2642"/>
      <c r="E46" s="2255"/>
      <c r="F46" s="2255"/>
      <c r="G46" s="2255"/>
      <c r="H46" s="2255"/>
      <c r="I46" s="2255"/>
      <c r="J46" s="2255"/>
      <c r="K46" s="2255"/>
      <c r="L46" s="2255"/>
      <c r="M46" s="2255"/>
      <c r="N46" s="2255"/>
    </row>
    <row r="47" spans="1:15" ht="30" customHeight="1" thickBot="1" x14ac:dyDescent="0.25">
      <c r="A47" s="2256"/>
      <c r="B47" s="2257" t="s">
        <v>492</v>
      </c>
      <c r="C47" s="2257" t="s">
        <v>272</v>
      </c>
      <c r="D47" s="2643" t="s">
        <v>493</v>
      </c>
      <c r="E47" s="2258" t="s">
        <v>597</v>
      </c>
      <c r="F47" s="2258" t="s">
        <v>599</v>
      </c>
      <c r="G47" s="2258" t="s">
        <v>598</v>
      </c>
      <c r="H47" s="2258" t="s">
        <v>600</v>
      </c>
      <c r="I47" s="2258" t="s">
        <v>601</v>
      </c>
      <c r="J47" s="2258" t="s">
        <v>602</v>
      </c>
      <c r="K47" s="2258" t="s">
        <v>603</v>
      </c>
      <c r="L47" s="2258" t="s">
        <v>604</v>
      </c>
      <c r="M47" s="2258" t="s">
        <v>605</v>
      </c>
      <c r="N47" s="2258" t="s">
        <v>606</v>
      </c>
    </row>
    <row r="48" spans="1:15" ht="15" customHeight="1" thickBot="1" x14ac:dyDescent="0.25">
      <c r="A48" s="2259" t="s">
        <v>255</v>
      </c>
      <c r="B48" s="2221"/>
      <c r="C48" s="2222"/>
      <c r="D48" s="2217"/>
      <c r="E48" s="2222"/>
      <c r="F48" s="2222"/>
      <c r="G48" s="2222"/>
      <c r="H48" s="2222"/>
      <c r="I48" s="2222"/>
      <c r="J48" s="2222"/>
      <c r="K48" s="2222"/>
      <c r="L48" s="2222"/>
      <c r="M48" s="2222"/>
      <c r="N48" s="2260"/>
    </row>
    <row r="49" spans="1:15" ht="15" customHeight="1" x14ac:dyDescent="0.2">
      <c r="A49" s="2225" t="s">
        <v>171</v>
      </c>
      <c r="B49" s="2226">
        <v>71</v>
      </c>
      <c r="C49" s="2261">
        <v>462</v>
      </c>
      <c r="D49" s="2217">
        <f t="shared" si="0"/>
        <v>6.507042253521127</v>
      </c>
      <c r="E49" s="2262">
        <v>100</v>
      </c>
      <c r="F49" s="2263">
        <v>78</v>
      </c>
      <c r="G49" s="2263">
        <v>61</v>
      </c>
      <c r="H49" s="2263">
        <v>38</v>
      </c>
      <c r="I49" s="2263">
        <v>38</v>
      </c>
      <c r="J49" s="2263">
        <v>10</v>
      </c>
      <c r="K49" s="2263">
        <v>3</v>
      </c>
      <c r="L49" s="2263">
        <v>13</v>
      </c>
      <c r="M49" s="2263">
        <v>7</v>
      </c>
      <c r="N49" s="2264">
        <v>114</v>
      </c>
    </row>
    <row r="50" spans="1:15" ht="15" customHeight="1" x14ac:dyDescent="0.2">
      <c r="A50" s="2265" t="s">
        <v>1184</v>
      </c>
      <c r="B50" s="2230">
        <v>2</v>
      </c>
      <c r="C50" s="2234">
        <v>37</v>
      </c>
      <c r="D50" s="2217">
        <f t="shared" si="0"/>
        <v>18.5</v>
      </c>
      <c r="E50" s="2206">
        <v>27</v>
      </c>
      <c r="F50" s="2186">
        <v>5</v>
      </c>
      <c r="G50" s="2186">
        <v>5</v>
      </c>
      <c r="H50" s="2186"/>
      <c r="I50" s="2186"/>
      <c r="J50" s="2186"/>
      <c r="K50" s="2186"/>
      <c r="L50" s="2186"/>
      <c r="M50" s="2186"/>
      <c r="N50" s="2207"/>
    </row>
    <row r="51" spans="1:15" ht="15" customHeight="1" x14ac:dyDescent="0.2">
      <c r="A51" s="2229" t="s">
        <v>173</v>
      </c>
      <c r="B51" s="2230">
        <v>20</v>
      </c>
      <c r="C51" s="2231">
        <v>70</v>
      </c>
      <c r="D51" s="2217">
        <f t="shared" si="0"/>
        <v>3.5</v>
      </c>
      <c r="E51" s="2206">
        <v>21</v>
      </c>
      <c r="F51" s="2186">
        <v>16</v>
      </c>
      <c r="G51" s="2186">
        <v>13</v>
      </c>
      <c r="H51" s="2186">
        <v>7</v>
      </c>
      <c r="I51" s="2186">
        <v>5</v>
      </c>
      <c r="J51" s="2186"/>
      <c r="K51" s="2186"/>
      <c r="L51" s="2186"/>
      <c r="M51" s="2186">
        <v>2</v>
      </c>
      <c r="N51" s="2207">
        <v>6</v>
      </c>
    </row>
    <row r="52" spans="1:15" ht="15" customHeight="1" x14ac:dyDescent="0.2">
      <c r="A52" s="2229" t="s">
        <v>229</v>
      </c>
      <c r="B52" s="2230">
        <v>117</v>
      </c>
      <c r="C52" s="2231">
        <v>643</v>
      </c>
      <c r="D52" s="2217">
        <f t="shared" si="0"/>
        <v>5.4957264957264957</v>
      </c>
      <c r="E52" s="2206">
        <v>129</v>
      </c>
      <c r="F52" s="2186">
        <v>119</v>
      </c>
      <c r="G52" s="2186">
        <v>114</v>
      </c>
      <c r="H52" s="2186">
        <v>60</v>
      </c>
      <c r="I52" s="2186">
        <v>40</v>
      </c>
      <c r="J52" s="2186">
        <v>11</v>
      </c>
      <c r="K52" s="2186">
        <v>17</v>
      </c>
      <c r="L52" s="2186">
        <v>2</v>
      </c>
      <c r="M52" s="2186">
        <v>31</v>
      </c>
      <c r="N52" s="2207">
        <v>120</v>
      </c>
    </row>
    <row r="53" spans="1:15" ht="15" customHeight="1" x14ac:dyDescent="0.2">
      <c r="A53" s="2229" t="s">
        <v>176</v>
      </c>
      <c r="B53" s="2230">
        <v>23</v>
      </c>
      <c r="C53" s="2231">
        <v>156</v>
      </c>
      <c r="D53" s="2217">
        <f t="shared" si="0"/>
        <v>6.7826086956521738</v>
      </c>
      <c r="E53" s="2206">
        <v>43</v>
      </c>
      <c r="F53" s="2186">
        <v>31</v>
      </c>
      <c r="G53" s="2186">
        <v>23</v>
      </c>
      <c r="H53" s="2186">
        <v>18</v>
      </c>
      <c r="I53" s="2186">
        <v>7</v>
      </c>
      <c r="J53" s="2186">
        <v>2</v>
      </c>
      <c r="K53" s="2186">
        <v>2</v>
      </c>
      <c r="L53" s="2186"/>
      <c r="M53" s="2186">
        <v>2</v>
      </c>
      <c r="N53" s="2207">
        <v>28</v>
      </c>
    </row>
    <row r="54" spans="1:15" ht="15" customHeight="1" x14ac:dyDescent="0.2">
      <c r="A54" s="2233" t="s">
        <v>1185</v>
      </c>
      <c r="B54" s="2230">
        <v>9</v>
      </c>
      <c r="C54" s="2234">
        <v>283</v>
      </c>
      <c r="D54" s="2217">
        <f t="shared" si="0"/>
        <v>31.444444444444443</v>
      </c>
      <c r="E54" s="2206">
        <v>69</v>
      </c>
      <c r="F54" s="2186">
        <v>60</v>
      </c>
      <c r="G54" s="2186">
        <v>71</v>
      </c>
      <c r="H54" s="2186">
        <v>27</v>
      </c>
      <c r="I54" s="2186">
        <v>26</v>
      </c>
      <c r="J54" s="2186">
        <v>10</v>
      </c>
      <c r="K54" s="2186">
        <v>3</v>
      </c>
      <c r="L54" s="2186">
        <v>2</v>
      </c>
      <c r="M54" s="2186">
        <v>4</v>
      </c>
      <c r="N54" s="2207">
        <v>11</v>
      </c>
    </row>
    <row r="55" spans="1:15" ht="15" customHeight="1" x14ac:dyDescent="0.2">
      <c r="A55" s="2229" t="s">
        <v>174</v>
      </c>
      <c r="B55" s="2230">
        <v>14</v>
      </c>
      <c r="C55" s="2231">
        <v>73</v>
      </c>
      <c r="D55" s="2217">
        <f t="shared" si="0"/>
        <v>5.2142857142857144</v>
      </c>
      <c r="E55" s="2206">
        <v>13</v>
      </c>
      <c r="F55" s="2186">
        <v>22</v>
      </c>
      <c r="G55" s="2186">
        <v>9</v>
      </c>
      <c r="H55" s="2186">
        <v>8</v>
      </c>
      <c r="I55" s="2186">
        <v>6</v>
      </c>
      <c r="J55" s="2186"/>
      <c r="K55" s="2186"/>
      <c r="L55" s="2186">
        <v>1</v>
      </c>
      <c r="M55" s="2186"/>
      <c r="N55" s="2207">
        <v>14</v>
      </c>
    </row>
    <row r="56" spans="1:15" ht="15" customHeight="1" x14ac:dyDescent="0.2">
      <c r="A56" s="2229" t="s">
        <v>127</v>
      </c>
      <c r="B56" s="2230">
        <v>45</v>
      </c>
      <c r="C56" s="2231">
        <v>310</v>
      </c>
      <c r="D56" s="2217">
        <f t="shared" si="0"/>
        <v>6.8888888888888893</v>
      </c>
      <c r="E56" s="2206">
        <v>57</v>
      </c>
      <c r="F56" s="2186">
        <v>57</v>
      </c>
      <c r="G56" s="2186">
        <v>69</v>
      </c>
      <c r="H56" s="2186">
        <v>28</v>
      </c>
      <c r="I56" s="2186">
        <v>14</v>
      </c>
      <c r="J56" s="2186">
        <v>7</v>
      </c>
      <c r="K56" s="2186">
        <v>8</v>
      </c>
      <c r="L56" s="2186">
        <v>5</v>
      </c>
      <c r="M56" s="2186">
        <v>18</v>
      </c>
      <c r="N56" s="2207">
        <v>47</v>
      </c>
    </row>
    <row r="57" spans="1:15" ht="15" customHeight="1" x14ac:dyDescent="0.2">
      <c r="A57" s="2229" t="s">
        <v>175</v>
      </c>
      <c r="B57" s="2230">
        <v>40</v>
      </c>
      <c r="C57" s="2231">
        <v>149</v>
      </c>
      <c r="D57" s="2217">
        <f t="shared" si="0"/>
        <v>3.7250000000000001</v>
      </c>
      <c r="E57" s="2206">
        <v>84</v>
      </c>
      <c r="F57" s="2186">
        <v>25</v>
      </c>
      <c r="G57" s="2186">
        <v>9</v>
      </c>
      <c r="H57" s="2186">
        <v>5</v>
      </c>
      <c r="I57" s="2186">
        <v>2</v>
      </c>
      <c r="J57" s="2186"/>
      <c r="K57" s="2186">
        <v>4</v>
      </c>
      <c r="L57" s="2186"/>
      <c r="M57" s="2186">
        <v>6</v>
      </c>
      <c r="N57" s="2207">
        <v>14</v>
      </c>
      <c r="O57" s="2266"/>
    </row>
    <row r="58" spans="1:15" ht="15" customHeight="1" x14ac:dyDescent="0.2">
      <c r="A58" s="2229" t="s">
        <v>170</v>
      </c>
      <c r="B58" s="2230">
        <v>99</v>
      </c>
      <c r="C58" s="2231">
        <v>472</v>
      </c>
      <c r="D58" s="2217">
        <f t="shared" si="0"/>
        <v>4.7676767676767673</v>
      </c>
      <c r="E58" s="2206">
        <v>128</v>
      </c>
      <c r="F58" s="2186">
        <v>102</v>
      </c>
      <c r="G58" s="2186">
        <v>87</v>
      </c>
      <c r="H58" s="2186">
        <v>26</v>
      </c>
      <c r="I58" s="2186">
        <v>15</v>
      </c>
      <c r="J58" s="2186">
        <v>6</v>
      </c>
      <c r="K58" s="2186">
        <v>1</v>
      </c>
      <c r="L58" s="2186">
        <v>1</v>
      </c>
      <c r="M58" s="2186">
        <v>26</v>
      </c>
      <c r="N58" s="2207">
        <v>80</v>
      </c>
    </row>
    <row r="59" spans="1:15" ht="15" customHeight="1" x14ac:dyDescent="0.2">
      <c r="A59" s="2229" t="s">
        <v>172</v>
      </c>
      <c r="B59" s="2230">
        <v>13</v>
      </c>
      <c r="C59" s="2231">
        <v>110</v>
      </c>
      <c r="D59" s="2217">
        <f t="shared" si="0"/>
        <v>8.4615384615384617</v>
      </c>
      <c r="E59" s="2206">
        <v>24</v>
      </c>
      <c r="F59" s="2186">
        <v>30</v>
      </c>
      <c r="G59" s="2186">
        <v>18</v>
      </c>
      <c r="H59" s="2186">
        <v>11</v>
      </c>
      <c r="I59" s="2186">
        <v>12</v>
      </c>
      <c r="J59" s="2186">
        <v>3</v>
      </c>
      <c r="K59" s="2186"/>
      <c r="L59" s="2186"/>
      <c r="M59" s="2186"/>
      <c r="N59" s="2207">
        <v>12</v>
      </c>
    </row>
    <row r="60" spans="1:15" ht="15" customHeight="1" x14ac:dyDescent="0.2">
      <c r="A60" s="2229" t="s">
        <v>180</v>
      </c>
      <c r="B60" s="2230">
        <v>13</v>
      </c>
      <c r="C60" s="2231">
        <v>44</v>
      </c>
      <c r="D60" s="2217">
        <f t="shared" si="0"/>
        <v>3.3846153846153846</v>
      </c>
      <c r="E60" s="2206">
        <v>15</v>
      </c>
      <c r="F60" s="2186">
        <v>8</v>
      </c>
      <c r="G60" s="2186">
        <v>13</v>
      </c>
      <c r="H60" s="2186">
        <v>4</v>
      </c>
      <c r="I60" s="2186">
        <v>1</v>
      </c>
      <c r="J60" s="2186"/>
      <c r="K60" s="2186"/>
      <c r="L60" s="2186"/>
      <c r="M60" s="2186"/>
      <c r="N60" s="2207">
        <v>3</v>
      </c>
    </row>
    <row r="61" spans="1:15" ht="15" customHeight="1" x14ac:dyDescent="0.2">
      <c r="A61" s="2229" t="s">
        <v>178</v>
      </c>
      <c r="B61" s="2230">
        <v>41</v>
      </c>
      <c r="C61" s="2231">
        <v>469</v>
      </c>
      <c r="D61" s="2217">
        <f t="shared" si="0"/>
        <v>11.439024390243903</v>
      </c>
      <c r="E61" s="2206">
        <v>74</v>
      </c>
      <c r="F61" s="2186">
        <v>92</v>
      </c>
      <c r="G61" s="2186">
        <v>79</v>
      </c>
      <c r="H61" s="2186">
        <v>41</v>
      </c>
      <c r="I61" s="2186">
        <v>19</v>
      </c>
      <c r="J61" s="2186">
        <v>16</v>
      </c>
      <c r="K61" s="2186">
        <v>3</v>
      </c>
      <c r="L61" s="2186">
        <v>7</v>
      </c>
      <c r="M61" s="2186">
        <v>38</v>
      </c>
      <c r="N61" s="2207">
        <v>100</v>
      </c>
    </row>
    <row r="62" spans="1:15" ht="15" customHeight="1" x14ac:dyDescent="0.2">
      <c r="A62" s="2233" t="s">
        <v>1186</v>
      </c>
      <c r="B62" s="2230">
        <v>4</v>
      </c>
      <c r="C62" s="2231">
        <v>72</v>
      </c>
      <c r="D62" s="2217">
        <f t="shared" si="0"/>
        <v>18</v>
      </c>
      <c r="E62" s="2206">
        <v>15</v>
      </c>
      <c r="F62" s="2186">
        <v>10</v>
      </c>
      <c r="G62" s="2186">
        <v>8</v>
      </c>
      <c r="H62" s="2186">
        <v>9</v>
      </c>
      <c r="I62" s="2186">
        <v>11</v>
      </c>
      <c r="J62" s="2186">
        <v>3</v>
      </c>
      <c r="K62" s="2186"/>
      <c r="L62" s="2186"/>
      <c r="M62" s="2186">
        <v>7</v>
      </c>
      <c r="N62" s="2207">
        <v>9</v>
      </c>
    </row>
    <row r="63" spans="1:15" ht="15" customHeight="1" x14ac:dyDescent="0.2">
      <c r="A63" s="2229" t="s">
        <v>179</v>
      </c>
      <c r="B63" s="2230">
        <v>29</v>
      </c>
      <c r="C63" s="2231">
        <v>168</v>
      </c>
      <c r="D63" s="2217">
        <f t="shared" si="0"/>
        <v>5.7931034482758621</v>
      </c>
      <c r="E63" s="2206">
        <v>34</v>
      </c>
      <c r="F63" s="2186">
        <v>30</v>
      </c>
      <c r="G63" s="2186">
        <v>34</v>
      </c>
      <c r="H63" s="2186">
        <v>19</v>
      </c>
      <c r="I63" s="2186">
        <v>15</v>
      </c>
      <c r="J63" s="2186">
        <v>3</v>
      </c>
      <c r="K63" s="2186">
        <v>13</v>
      </c>
      <c r="L63" s="2186">
        <v>1</v>
      </c>
      <c r="M63" s="2186">
        <v>6</v>
      </c>
      <c r="N63" s="2207">
        <v>13</v>
      </c>
    </row>
    <row r="64" spans="1:15" ht="15" customHeight="1" x14ac:dyDescent="0.2">
      <c r="A64" s="2229" t="s">
        <v>227</v>
      </c>
      <c r="B64" s="2230">
        <v>16</v>
      </c>
      <c r="C64" s="2231">
        <v>85</v>
      </c>
      <c r="D64" s="2217">
        <f t="shared" si="0"/>
        <v>5.3125</v>
      </c>
      <c r="E64" s="2206">
        <v>14</v>
      </c>
      <c r="F64" s="2186">
        <v>11</v>
      </c>
      <c r="G64" s="2186">
        <v>13</v>
      </c>
      <c r="H64" s="2186">
        <v>8</v>
      </c>
      <c r="I64" s="2186">
        <v>3</v>
      </c>
      <c r="J64" s="2186"/>
      <c r="K64" s="2186"/>
      <c r="L64" s="2186"/>
      <c r="M64" s="2186">
        <v>12</v>
      </c>
      <c r="N64" s="2207">
        <v>24</v>
      </c>
    </row>
    <row r="65" spans="1:14" ht="15" customHeight="1" thickBot="1" x14ac:dyDescent="0.25">
      <c r="A65" s="2235" t="s">
        <v>242</v>
      </c>
      <c r="B65" s="2209">
        <v>6</v>
      </c>
      <c r="C65" s="2267">
        <v>35</v>
      </c>
      <c r="D65" s="2217">
        <f t="shared" si="0"/>
        <v>5.833333333333333</v>
      </c>
      <c r="E65" s="2268">
        <v>19</v>
      </c>
      <c r="F65" s="2238">
        <v>11</v>
      </c>
      <c r="G65" s="2238">
        <v>1</v>
      </c>
      <c r="H65" s="2238">
        <v>2</v>
      </c>
      <c r="I65" s="2238">
        <v>1</v>
      </c>
      <c r="J65" s="2238"/>
      <c r="K65" s="2238"/>
      <c r="L65" s="2238"/>
      <c r="M65" s="2238">
        <v>1</v>
      </c>
      <c r="N65" s="2239"/>
    </row>
    <row r="66" spans="1:14" ht="15" customHeight="1" thickBot="1" x14ac:dyDescent="0.25">
      <c r="A66" s="2240" t="s">
        <v>145</v>
      </c>
      <c r="B66" s="2253">
        <f>SUM(B49:B65)</f>
        <v>562</v>
      </c>
      <c r="C66" s="2253">
        <f>SUM(C49:C65)</f>
        <v>3638</v>
      </c>
      <c r="D66" s="2217">
        <f t="shared" si="0"/>
        <v>6.4733096085409256</v>
      </c>
      <c r="E66" s="2253">
        <f t="shared" ref="E66:N66" si="3">SUM(E49:E65)</f>
        <v>866</v>
      </c>
      <c r="F66" s="2253">
        <f t="shared" si="3"/>
        <v>707</v>
      </c>
      <c r="G66" s="2253">
        <f t="shared" si="3"/>
        <v>627</v>
      </c>
      <c r="H66" s="2253">
        <f t="shared" si="3"/>
        <v>311</v>
      </c>
      <c r="I66" s="2253">
        <f t="shared" si="3"/>
        <v>215</v>
      </c>
      <c r="J66" s="2253">
        <f t="shared" si="3"/>
        <v>71</v>
      </c>
      <c r="K66" s="2253">
        <f t="shared" si="3"/>
        <v>54</v>
      </c>
      <c r="L66" s="2253">
        <f t="shared" si="3"/>
        <v>32</v>
      </c>
      <c r="M66" s="2253">
        <f t="shared" si="3"/>
        <v>160</v>
      </c>
      <c r="N66" s="2241">
        <f t="shared" si="3"/>
        <v>595</v>
      </c>
    </row>
    <row r="67" spans="1:14" ht="15" customHeight="1" thickBot="1" x14ac:dyDescent="0.25">
      <c r="A67" s="2269" t="s">
        <v>244</v>
      </c>
      <c r="B67" s="2270"/>
      <c r="C67" s="2271"/>
      <c r="D67" s="2217"/>
      <c r="E67" s="2272"/>
      <c r="F67" s="2273"/>
      <c r="G67" s="2273"/>
      <c r="H67" s="2273"/>
      <c r="I67" s="2273"/>
      <c r="J67" s="2273"/>
      <c r="K67" s="2273"/>
      <c r="L67" s="2273"/>
      <c r="M67" s="2273"/>
      <c r="N67" s="2274"/>
    </row>
    <row r="68" spans="1:14" ht="15" customHeight="1" x14ac:dyDescent="0.2">
      <c r="A68" s="2275" t="s">
        <v>110</v>
      </c>
      <c r="B68" s="2226">
        <v>15</v>
      </c>
      <c r="C68" s="2276">
        <v>62</v>
      </c>
      <c r="D68" s="2217">
        <f t="shared" ref="D68:D111" si="4">C68/B68</f>
        <v>4.1333333333333337</v>
      </c>
      <c r="E68" s="2228">
        <v>19</v>
      </c>
      <c r="F68" s="2189">
        <v>11</v>
      </c>
      <c r="G68" s="2189">
        <v>10</v>
      </c>
      <c r="H68" s="2189">
        <v>1</v>
      </c>
      <c r="I68" s="2189">
        <v>1</v>
      </c>
      <c r="J68" s="2189"/>
      <c r="K68" s="2189"/>
      <c r="L68" s="2189"/>
      <c r="M68" s="2189">
        <v>4</v>
      </c>
      <c r="N68" s="2190">
        <v>16</v>
      </c>
    </row>
    <row r="69" spans="1:14" ht="15" customHeight="1" x14ac:dyDescent="0.2">
      <c r="A69" s="2277" t="s">
        <v>240</v>
      </c>
      <c r="B69" s="2230">
        <v>4</v>
      </c>
      <c r="C69" s="2234">
        <v>24</v>
      </c>
      <c r="D69" s="2217">
        <f t="shared" si="4"/>
        <v>6</v>
      </c>
      <c r="E69" s="2232">
        <v>11</v>
      </c>
      <c r="F69" s="2186">
        <v>5</v>
      </c>
      <c r="G69" s="2186">
        <v>2</v>
      </c>
      <c r="H69" s="2186"/>
      <c r="I69" s="2186"/>
      <c r="J69" s="2186"/>
      <c r="K69" s="2186"/>
      <c r="L69" s="2186"/>
      <c r="M69" s="2186">
        <v>3</v>
      </c>
      <c r="N69" s="2207">
        <v>3</v>
      </c>
    </row>
    <row r="70" spans="1:14" ht="15" customHeight="1" x14ac:dyDescent="0.2">
      <c r="A70" s="2277" t="s">
        <v>233</v>
      </c>
      <c r="B70" s="2230">
        <v>6</v>
      </c>
      <c r="C70" s="2234">
        <v>44</v>
      </c>
      <c r="D70" s="2217">
        <f t="shared" si="4"/>
        <v>7.333333333333333</v>
      </c>
      <c r="E70" s="2232">
        <v>12</v>
      </c>
      <c r="F70" s="2186">
        <v>9</v>
      </c>
      <c r="G70" s="2186">
        <v>7</v>
      </c>
      <c r="H70" s="2186">
        <v>2</v>
      </c>
      <c r="I70" s="2186">
        <v>1</v>
      </c>
      <c r="J70" s="2186"/>
      <c r="K70" s="2186"/>
      <c r="L70" s="2186"/>
      <c r="M70" s="2186"/>
      <c r="N70" s="2207">
        <v>13</v>
      </c>
    </row>
    <row r="71" spans="1:14" ht="15" customHeight="1" x14ac:dyDescent="0.2">
      <c r="A71" s="2278" t="s">
        <v>1187</v>
      </c>
      <c r="B71" s="2230">
        <v>2</v>
      </c>
      <c r="C71" s="2234">
        <v>22</v>
      </c>
      <c r="D71" s="2217">
        <f t="shared" si="4"/>
        <v>11</v>
      </c>
      <c r="E71" s="2232">
        <v>8</v>
      </c>
      <c r="F71" s="2186">
        <v>8</v>
      </c>
      <c r="G71" s="2186">
        <v>2</v>
      </c>
      <c r="H71" s="2186">
        <v>2</v>
      </c>
      <c r="I71" s="2186">
        <v>1</v>
      </c>
      <c r="J71" s="2186"/>
      <c r="K71" s="2186">
        <v>1</v>
      </c>
      <c r="L71" s="2186"/>
      <c r="M71" s="2186"/>
      <c r="N71" s="2207"/>
    </row>
    <row r="72" spans="1:14" ht="15" customHeight="1" x14ac:dyDescent="0.2">
      <c r="A72" s="2277" t="s">
        <v>413</v>
      </c>
      <c r="B72" s="2230">
        <v>8</v>
      </c>
      <c r="C72" s="2234">
        <v>78</v>
      </c>
      <c r="D72" s="2217">
        <f t="shared" si="4"/>
        <v>9.75</v>
      </c>
      <c r="E72" s="2232">
        <v>38</v>
      </c>
      <c r="F72" s="2186">
        <v>8</v>
      </c>
      <c r="G72" s="2186">
        <v>11</v>
      </c>
      <c r="H72" s="2186">
        <v>3</v>
      </c>
      <c r="I72" s="2186">
        <v>2</v>
      </c>
      <c r="J72" s="2186"/>
      <c r="K72" s="2186"/>
      <c r="L72" s="2186">
        <v>2</v>
      </c>
      <c r="M72" s="2186">
        <v>2</v>
      </c>
      <c r="N72" s="2207">
        <v>12</v>
      </c>
    </row>
    <row r="73" spans="1:14" ht="15" customHeight="1" x14ac:dyDescent="0.2">
      <c r="A73" s="2277" t="s">
        <v>484</v>
      </c>
      <c r="B73" s="2230">
        <v>1</v>
      </c>
      <c r="C73" s="2234">
        <v>7</v>
      </c>
      <c r="D73" s="2217">
        <f t="shared" si="4"/>
        <v>7</v>
      </c>
      <c r="E73" s="2232">
        <v>2</v>
      </c>
      <c r="F73" s="2186">
        <v>3</v>
      </c>
      <c r="G73" s="2186"/>
      <c r="H73" s="2186"/>
      <c r="I73" s="2186"/>
      <c r="J73" s="2186"/>
      <c r="K73" s="2186"/>
      <c r="L73" s="2186"/>
      <c r="M73" s="2186">
        <v>2</v>
      </c>
      <c r="N73" s="2207"/>
    </row>
    <row r="74" spans="1:14" ht="15" customHeight="1" x14ac:dyDescent="0.2">
      <c r="A74" s="2277" t="s">
        <v>963</v>
      </c>
      <c r="B74" s="2230"/>
      <c r="C74" s="2234"/>
      <c r="D74" s="2217"/>
      <c r="E74" s="2232"/>
      <c r="F74" s="2186"/>
      <c r="G74" s="2186"/>
      <c r="H74" s="2186"/>
      <c r="I74" s="2186"/>
      <c r="J74" s="2186"/>
      <c r="K74" s="2186"/>
      <c r="L74" s="2186"/>
      <c r="M74" s="2186"/>
      <c r="N74" s="2207"/>
    </row>
    <row r="75" spans="1:14" ht="15" customHeight="1" x14ac:dyDescent="0.2">
      <c r="A75" s="2277" t="s">
        <v>263</v>
      </c>
      <c r="B75" s="2230">
        <v>2</v>
      </c>
      <c r="C75" s="2234">
        <v>14</v>
      </c>
      <c r="D75" s="2217">
        <f t="shared" si="4"/>
        <v>7</v>
      </c>
      <c r="E75" s="2232">
        <v>3</v>
      </c>
      <c r="F75" s="2186"/>
      <c r="G75" s="2186"/>
      <c r="H75" s="2186"/>
      <c r="I75" s="2186"/>
      <c r="J75" s="2186"/>
      <c r="K75" s="2186"/>
      <c r="L75" s="2186"/>
      <c r="M75" s="2186">
        <v>11</v>
      </c>
      <c r="N75" s="2207"/>
    </row>
    <row r="76" spans="1:14" ht="15" customHeight="1" x14ac:dyDescent="0.2">
      <c r="A76" s="2277" t="s">
        <v>412</v>
      </c>
      <c r="B76" s="2230">
        <v>15</v>
      </c>
      <c r="C76" s="2234">
        <v>55</v>
      </c>
      <c r="D76" s="2217">
        <f t="shared" si="4"/>
        <v>3.6666666666666665</v>
      </c>
      <c r="E76" s="2232">
        <v>21</v>
      </c>
      <c r="F76" s="2186">
        <v>18</v>
      </c>
      <c r="G76" s="2186">
        <v>3</v>
      </c>
      <c r="H76" s="2186">
        <v>4</v>
      </c>
      <c r="I76" s="2186"/>
      <c r="J76" s="2186"/>
      <c r="K76" s="2186"/>
      <c r="L76" s="2186">
        <v>1</v>
      </c>
      <c r="M76" s="2186">
        <v>1</v>
      </c>
      <c r="N76" s="2207">
        <v>7</v>
      </c>
    </row>
    <row r="77" spans="1:14" ht="15" customHeight="1" x14ac:dyDescent="0.2">
      <c r="A77" s="2277" t="s">
        <v>348</v>
      </c>
      <c r="B77" s="2230">
        <v>12</v>
      </c>
      <c r="C77" s="2234">
        <v>62</v>
      </c>
      <c r="D77" s="2217">
        <f t="shared" si="4"/>
        <v>5.166666666666667</v>
      </c>
      <c r="E77" s="2232">
        <v>24</v>
      </c>
      <c r="F77" s="2186">
        <v>15</v>
      </c>
      <c r="G77" s="2186">
        <v>5</v>
      </c>
      <c r="H77" s="2186">
        <v>2</v>
      </c>
      <c r="I77" s="2186">
        <v>3</v>
      </c>
      <c r="J77" s="2186"/>
      <c r="K77" s="2186">
        <v>3</v>
      </c>
      <c r="L77" s="2186"/>
      <c r="M77" s="2186">
        <v>2</v>
      </c>
      <c r="N77" s="2207">
        <v>8</v>
      </c>
    </row>
    <row r="78" spans="1:14" ht="15" customHeight="1" x14ac:dyDescent="0.2">
      <c r="A78" s="2277" t="s">
        <v>352</v>
      </c>
      <c r="B78" s="2230">
        <v>9</v>
      </c>
      <c r="C78" s="2234">
        <v>66</v>
      </c>
      <c r="D78" s="2217">
        <f t="shared" si="4"/>
        <v>7.333333333333333</v>
      </c>
      <c r="E78" s="2232">
        <v>21</v>
      </c>
      <c r="F78" s="2186">
        <v>19</v>
      </c>
      <c r="G78" s="2186">
        <v>7</v>
      </c>
      <c r="H78" s="2186">
        <v>4</v>
      </c>
      <c r="I78" s="2186">
        <v>1</v>
      </c>
      <c r="J78" s="2186"/>
      <c r="K78" s="2186">
        <v>1</v>
      </c>
      <c r="L78" s="2186"/>
      <c r="M78" s="2186">
        <v>3</v>
      </c>
      <c r="N78" s="2207">
        <v>10</v>
      </c>
    </row>
    <row r="79" spans="1:14" ht="15" customHeight="1" x14ac:dyDescent="0.2">
      <c r="A79" s="2277" t="s">
        <v>723</v>
      </c>
      <c r="B79" s="2230">
        <v>4</v>
      </c>
      <c r="C79" s="2234">
        <v>42</v>
      </c>
      <c r="D79" s="2217">
        <f t="shared" si="4"/>
        <v>10.5</v>
      </c>
      <c r="E79" s="2232">
        <v>24</v>
      </c>
      <c r="F79" s="2186">
        <v>7</v>
      </c>
      <c r="G79" s="2186">
        <v>6</v>
      </c>
      <c r="H79" s="2186">
        <v>2</v>
      </c>
      <c r="I79" s="2186">
        <v>2</v>
      </c>
      <c r="J79" s="2186"/>
      <c r="K79" s="2186"/>
      <c r="L79" s="2186"/>
      <c r="M79" s="2186"/>
      <c r="N79" s="2207">
        <v>1</v>
      </c>
    </row>
    <row r="80" spans="1:14" ht="15" customHeight="1" x14ac:dyDescent="0.2">
      <c r="A80" s="2277" t="s">
        <v>578</v>
      </c>
      <c r="B80" s="2230">
        <v>4</v>
      </c>
      <c r="C80" s="2234"/>
      <c r="D80" s="2217"/>
      <c r="E80" s="2232"/>
      <c r="F80" s="2186"/>
      <c r="G80" s="2186"/>
      <c r="H80" s="2186"/>
      <c r="I80" s="2186"/>
      <c r="J80" s="2186"/>
      <c r="K80" s="2186"/>
      <c r="L80" s="2186"/>
      <c r="M80" s="2186"/>
      <c r="N80" s="2207"/>
    </row>
    <row r="81" spans="1:14" ht="15" customHeight="1" thickBot="1" x14ac:dyDescent="0.25">
      <c r="A81" s="2279" t="s">
        <v>232</v>
      </c>
      <c r="B81" s="2209">
        <v>7</v>
      </c>
      <c r="C81" s="2210">
        <v>17</v>
      </c>
      <c r="D81" s="2217">
        <f t="shared" si="4"/>
        <v>2.4285714285714284</v>
      </c>
      <c r="E81" s="2237">
        <v>7</v>
      </c>
      <c r="F81" s="2238">
        <v>5</v>
      </c>
      <c r="G81" s="2238">
        <v>1</v>
      </c>
      <c r="H81" s="2238"/>
      <c r="I81" s="2238"/>
      <c r="J81" s="2238"/>
      <c r="K81" s="2238"/>
      <c r="L81" s="2238"/>
      <c r="M81" s="2238">
        <v>3</v>
      </c>
      <c r="N81" s="2239">
        <v>1</v>
      </c>
    </row>
    <row r="82" spans="1:14" ht="15" customHeight="1" thickBot="1" x14ac:dyDescent="0.25">
      <c r="A82" s="2269" t="s">
        <v>145</v>
      </c>
      <c r="B82" s="2216">
        <f>SUM(B68:B81)</f>
        <v>89</v>
      </c>
      <c r="C82" s="2216">
        <f>SUM(C68:C81)</f>
        <v>493</v>
      </c>
      <c r="D82" s="2217">
        <f t="shared" si="4"/>
        <v>5.5393258426966296</v>
      </c>
      <c r="E82" s="2241">
        <f>SUM(E68:E81)</f>
        <v>190</v>
      </c>
      <c r="F82" s="2241">
        <f>SUM(F68:F81)</f>
        <v>108</v>
      </c>
      <c r="G82" s="2241">
        <f>SUM(G68:G81)</f>
        <v>54</v>
      </c>
      <c r="H82" s="2241">
        <f>SUM(H68:H81)</f>
        <v>20</v>
      </c>
      <c r="I82" s="2241">
        <f>SUM(I68:I81)</f>
        <v>11</v>
      </c>
      <c r="J82" s="2241"/>
      <c r="K82" s="2241">
        <v>2</v>
      </c>
      <c r="L82" s="2241">
        <v>1</v>
      </c>
      <c r="M82" s="2241">
        <f>SUM(M68:M81)</f>
        <v>31</v>
      </c>
      <c r="N82" s="2241">
        <f>SUM(N68:N81)</f>
        <v>71</v>
      </c>
    </row>
    <row r="83" spans="1:14" ht="15" customHeight="1" thickBot="1" x14ac:dyDescent="0.25">
      <c r="A83" s="2280" t="s">
        <v>245</v>
      </c>
      <c r="B83" s="2281"/>
      <c r="C83" s="2282"/>
      <c r="D83" s="2217"/>
      <c r="E83" s="2283"/>
      <c r="F83" s="2283"/>
      <c r="G83" s="2283"/>
      <c r="H83" s="2283"/>
      <c r="I83" s="2283"/>
      <c r="J83" s="2283"/>
      <c r="K83" s="2283"/>
      <c r="L83" s="2283"/>
      <c r="M83" s="2283"/>
      <c r="N83" s="2284"/>
    </row>
    <row r="84" spans="1:14" ht="15" customHeight="1" x14ac:dyDescent="0.2">
      <c r="A84" s="2285" t="s">
        <v>236</v>
      </c>
      <c r="B84" s="2226">
        <v>10</v>
      </c>
      <c r="C84" s="2276">
        <v>34</v>
      </c>
      <c r="D84" s="2217">
        <f t="shared" si="4"/>
        <v>3.4</v>
      </c>
      <c r="E84" s="2188">
        <v>11</v>
      </c>
      <c r="F84" s="2189">
        <v>6</v>
      </c>
      <c r="G84" s="2189">
        <v>6</v>
      </c>
      <c r="H84" s="2189"/>
      <c r="I84" s="2189"/>
      <c r="J84" s="2189"/>
      <c r="K84" s="2189"/>
      <c r="L84" s="2189"/>
      <c r="M84" s="2189">
        <v>7</v>
      </c>
      <c r="N84" s="2190">
        <v>4</v>
      </c>
    </row>
    <row r="85" spans="1:14" ht="15" customHeight="1" x14ac:dyDescent="0.2">
      <c r="A85" s="2277" t="s">
        <v>234</v>
      </c>
      <c r="B85" s="2230">
        <v>4</v>
      </c>
      <c r="C85" s="2234">
        <v>15</v>
      </c>
      <c r="D85" s="2217">
        <f t="shared" si="4"/>
        <v>3.75</v>
      </c>
      <c r="E85" s="2206">
        <v>5</v>
      </c>
      <c r="F85" s="2186">
        <v>2</v>
      </c>
      <c r="G85" s="2186">
        <v>2</v>
      </c>
      <c r="H85" s="2186"/>
      <c r="I85" s="2186">
        <v>2</v>
      </c>
      <c r="J85" s="2186">
        <v>2</v>
      </c>
      <c r="K85" s="2186"/>
      <c r="L85" s="2186"/>
      <c r="M85" s="2186"/>
      <c r="N85" s="2207">
        <v>2</v>
      </c>
    </row>
    <row r="86" spans="1:14" ht="15" customHeight="1" x14ac:dyDescent="0.2">
      <c r="A86" s="2277" t="s">
        <v>420</v>
      </c>
      <c r="B86" s="2230">
        <v>6</v>
      </c>
      <c r="C86" s="2234">
        <v>19</v>
      </c>
      <c r="D86" s="2217">
        <f t="shared" si="4"/>
        <v>3.1666666666666665</v>
      </c>
      <c r="E86" s="2206">
        <v>2</v>
      </c>
      <c r="F86" s="2186">
        <v>3</v>
      </c>
      <c r="G86" s="2186">
        <v>7</v>
      </c>
      <c r="H86" s="2186"/>
      <c r="I86" s="2186"/>
      <c r="J86" s="2186"/>
      <c r="K86" s="2186"/>
      <c r="L86" s="2186">
        <v>1</v>
      </c>
      <c r="M86" s="2186"/>
      <c r="N86" s="2207">
        <v>6</v>
      </c>
    </row>
    <row r="87" spans="1:14" ht="15" customHeight="1" x14ac:dyDescent="0.2">
      <c r="A87" s="2277" t="s">
        <v>235</v>
      </c>
      <c r="B87" s="2230">
        <v>10</v>
      </c>
      <c r="C87" s="2234">
        <v>65</v>
      </c>
      <c r="D87" s="2217">
        <f t="shared" si="4"/>
        <v>6.5</v>
      </c>
      <c r="E87" s="2206">
        <v>22</v>
      </c>
      <c r="F87" s="2186">
        <v>20</v>
      </c>
      <c r="G87" s="2186">
        <v>5</v>
      </c>
      <c r="H87" s="2186">
        <v>1</v>
      </c>
      <c r="I87" s="2186">
        <v>2</v>
      </c>
      <c r="J87" s="2186"/>
      <c r="K87" s="2186"/>
      <c r="L87" s="2186">
        <v>6</v>
      </c>
      <c r="M87" s="2186"/>
      <c r="N87" s="2207">
        <v>9</v>
      </c>
    </row>
    <row r="88" spans="1:14" ht="15" customHeight="1" x14ac:dyDescent="0.2">
      <c r="A88" s="2277" t="s">
        <v>465</v>
      </c>
      <c r="B88" s="2230"/>
      <c r="C88" s="2234"/>
      <c r="D88" s="2217"/>
      <c r="E88" s="2206"/>
      <c r="F88" s="2186"/>
      <c r="G88" s="2186"/>
      <c r="H88" s="2186"/>
      <c r="I88" s="2186"/>
      <c r="J88" s="2186"/>
      <c r="K88" s="2186"/>
      <c r="L88" s="2186"/>
      <c r="M88" s="2186"/>
      <c r="N88" s="2207"/>
    </row>
    <row r="89" spans="1:14" ht="15" customHeight="1" x14ac:dyDescent="0.2">
      <c r="A89" s="2277" t="s">
        <v>473</v>
      </c>
      <c r="B89" s="2230">
        <v>4</v>
      </c>
      <c r="C89" s="2234">
        <v>14</v>
      </c>
      <c r="D89" s="2217">
        <f t="shared" si="4"/>
        <v>3.5</v>
      </c>
      <c r="E89" s="2206">
        <v>6</v>
      </c>
      <c r="F89" s="2186">
        <v>6</v>
      </c>
      <c r="G89" s="2186"/>
      <c r="H89" s="2186"/>
      <c r="I89" s="2186"/>
      <c r="J89" s="2186"/>
      <c r="K89" s="2186"/>
      <c r="L89" s="2186"/>
      <c r="M89" s="2186"/>
      <c r="N89" s="2207">
        <v>2</v>
      </c>
    </row>
    <row r="90" spans="1:14" ht="15" customHeight="1" x14ac:dyDescent="0.2">
      <c r="A90" s="2277" t="s">
        <v>771</v>
      </c>
      <c r="B90" s="2230">
        <v>6</v>
      </c>
      <c r="C90" s="2234">
        <v>42</v>
      </c>
      <c r="D90" s="2217">
        <f t="shared" si="4"/>
        <v>7</v>
      </c>
      <c r="E90" s="2206">
        <v>8</v>
      </c>
      <c r="F90" s="2186">
        <v>13</v>
      </c>
      <c r="G90" s="2186">
        <v>5</v>
      </c>
      <c r="H90" s="2186">
        <v>1</v>
      </c>
      <c r="I90" s="2186">
        <v>2</v>
      </c>
      <c r="J90" s="2186"/>
      <c r="K90" s="2186"/>
      <c r="L90" s="2186"/>
      <c r="M90" s="2186">
        <v>1</v>
      </c>
      <c r="N90" s="2207">
        <v>12</v>
      </c>
    </row>
    <row r="91" spans="1:14" ht="15" customHeight="1" x14ac:dyDescent="0.2">
      <c r="A91" s="2277" t="s">
        <v>609</v>
      </c>
      <c r="B91" s="2230">
        <v>5</v>
      </c>
      <c r="C91" s="2234">
        <v>49</v>
      </c>
      <c r="D91" s="2217">
        <f t="shared" si="4"/>
        <v>9.8000000000000007</v>
      </c>
      <c r="E91" s="2206">
        <v>10</v>
      </c>
      <c r="F91" s="2186">
        <v>6</v>
      </c>
      <c r="G91" s="2186">
        <v>6</v>
      </c>
      <c r="H91" s="2186">
        <v>1</v>
      </c>
      <c r="I91" s="2186">
        <v>2</v>
      </c>
      <c r="J91" s="2186">
        <v>1</v>
      </c>
      <c r="K91" s="2186">
        <v>3</v>
      </c>
      <c r="L91" s="2186">
        <v>1</v>
      </c>
      <c r="M91" s="2186">
        <v>10</v>
      </c>
      <c r="N91" s="2207">
        <v>9</v>
      </c>
    </row>
    <row r="92" spans="1:14" ht="15" customHeight="1" x14ac:dyDescent="0.2">
      <c r="A92" s="2277" t="s">
        <v>469</v>
      </c>
      <c r="B92" s="2230">
        <v>6</v>
      </c>
      <c r="C92" s="2234">
        <v>36</v>
      </c>
      <c r="D92" s="2217">
        <f t="shared" si="4"/>
        <v>6</v>
      </c>
      <c r="E92" s="2206">
        <v>8</v>
      </c>
      <c r="F92" s="2186">
        <v>4</v>
      </c>
      <c r="G92" s="2186">
        <v>8</v>
      </c>
      <c r="H92" s="2186">
        <v>3</v>
      </c>
      <c r="I92" s="2186">
        <v>4</v>
      </c>
      <c r="J92" s="2186"/>
      <c r="K92" s="2186">
        <v>1</v>
      </c>
      <c r="L92" s="2186"/>
      <c r="M92" s="2186">
        <v>3</v>
      </c>
      <c r="N92" s="2207">
        <v>5</v>
      </c>
    </row>
    <row r="93" spans="1:14" ht="15" customHeight="1" x14ac:dyDescent="0.2">
      <c r="A93" s="2277" t="s">
        <v>418</v>
      </c>
      <c r="B93" s="2230">
        <v>9</v>
      </c>
      <c r="C93" s="2234">
        <v>84</v>
      </c>
      <c r="D93" s="2217">
        <f t="shared" si="4"/>
        <v>9.3333333333333339</v>
      </c>
      <c r="E93" s="2206">
        <v>24</v>
      </c>
      <c r="F93" s="2186">
        <v>20</v>
      </c>
      <c r="G93" s="2186">
        <v>15</v>
      </c>
      <c r="H93" s="2186">
        <v>9</v>
      </c>
      <c r="I93" s="2186">
        <v>8</v>
      </c>
      <c r="J93" s="2186"/>
      <c r="K93" s="2186"/>
      <c r="L93" s="2186"/>
      <c r="M93" s="2186"/>
      <c r="N93" s="2207">
        <v>8</v>
      </c>
    </row>
    <row r="94" spans="1:14" ht="15" customHeight="1" x14ac:dyDescent="0.2">
      <c r="A94" s="2277" t="s">
        <v>123</v>
      </c>
      <c r="B94" s="2230">
        <v>12</v>
      </c>
      <c r="C94" s="2234">
        <v>57</v>
      </c>
      <c r="D94" s="2217">
        <f t="shared" si="4"/>
        <v>4.75</v>
      </c>
      <c r="E94" s="2206">
        <v>11</v>
      </c>
      <c r="F94" s="2186">
        <v>11</v>
      </c>
      <c r="G94" s="2186">
        <v>2</v>
      </c>
      <c r="H94" s="2186">
        <v>15</v>
      </c>
      <c r="I94" s="2186">
        <v>2</v>
      </c>
      <c r="J94" s="2186">
        <v>1</v>
      </c>
      <c r="K94" s="2186"/>
      <c r="L94" s="2186">
        <v>1</v>
      </c>
      <c r="M94" s="2186">
        <v>1</v>
      </c>
      <c r="N94" s="2207">
        <v>13</v>
      </c>
    </row>
    <row r="95" spans="1:14" ht="15" customHeight="1" thickBot="1" x14ac:dyDescent="0.25">
      <c r="A95" s="2279" t="s">
        <v>237</v>
      </c>
      <c r="B95" s="2209">
        <v>3</v>
      </c>
      <c r="C95" s="2210">
        <v>23</v>
      </c>
      <c r="D95" s="2217">
        <f t="shared" si="4"/>
        <v>7.666666666666667</v>
      </c>
      <c r="E95" s="2268">
        <v>6</v>
      </c>
      <c r="F95" s="2238">
        <v>6</v>
      </c>
      <c r="G95" s="2238">
        <v>5</v>
      </c>
      <c r="H95" s="2238">
        <v>3</v>
      </c>
      <c r="I95" s="2238"/>
      <c r="J95" s="2238"/>
      <c r="K95" s="2238"/>
      <c r="L95" s="2238"/>
      <c r="M95" s="2238">
        <v>1</v>
      </c>
      <c r="N95" s="2239">
        <v>2</v>
      </c>
    </row>
    <row r="96" spans="1:14" ht="15" customHeight="1" thickBot="1" x14ac:dyDescent="0.25">
      <c r="A96" s="2269" t="s">
        <v>145</v>
      </c>
      <c r="B96" s="2253">
        <f>SUM(B84:B95)</f>
        <v>75</v>
      </c>
      <c r="C96" s="2253">
        <f>SUM(C84:C95)</f>
        <v>438</v>
      </c>
      <c r="D96" s="2217">
        <f t="shared" si="4"/>
        <v>5.84</v>
      </c>
      <c r="E96" s="2253">
        <f>SUM(E84:E95)</f>
        <v>113</v>
      </c>
      <c r="F96" s="2253">
        <f t="shared" ref="F96:N96" si="5">SUM(F84:F95)</f>
        <v>97</v>
      </c>
      <c r="G96" s="2253">
        <f t="shared" si="5"/>
        <v>61</v>
      </c>
      <c r="H96" s="2253">
        <f t="shared" si="5"/>
        <v>33</v>
      </c>
      <c r="I96" s="2253">
        <f t="shared" si="5"/>
        <v>22</v>
      </c>
      <c r="J96" s="2253">
        <f t="shared" si="5"/>
        <v>4</v>
      </c>
      <c r="K96" s="2253">
        <f t="shared" si="5"/>
        <v>4</v>
      </c>
      <c r="L96" s="2253">
        <f t="shared" si="5"/>
        <v>9</v>
      </c>
      <c r="M96" s="2253">
        <f t="shared" si="5"/>
        <v>23</v>
      </c>
      <c r="N96" s="2253">
        <f t="shared" si="5"/>
        <v>72</v>
      </c>
    </row>
    <row r="97" spans="1:14" ht="27.75" customHeight="1" thickBot="1" x14ac:dyDescent="0.25">
      <c r="A97" s="2254" t="s">
        <v>648</v>
      </c>
      <c r="B97" s="2254"/>
      <c r="C97" s="2254"/>
      <c r="D97" s="2642"/>
      <c r="E97" s="2255"/>
      <c r="F97" s="2255"/>
      <c r="G97" s="2255"/>
      <c r="H97" s="2255"/>
      <c r="I97" s="2255"/>
      <c r="J97" s="2255"/>
      <c r="K97" s="2255"/>
      <c r="L97" s="2255"/>
      <c r="M97" s="2255"/>
      <c r="N97" s="2255"/>
    </row>
    <row r="98" spans="1:14" ht="30" customHeight="1" thickBot="1" x14ac:dyDescent="0.25">
      <c r="A98" s="2256"/>
      <c r="B98" s="2257" t="s">
        <v>492</v>
      </c>
      <c r="C98" s="2257" t="s">
        <v>272</v>
      </c>
      <c r="D98" s="2643" t="s">
        <v>493</v>
      </c>
      <c r="E98" s="2258" t="s">
        <v>597</v>
      </c>
      <c r="F98" s="2258" t="s">
        <v>599</v>
      </c>
      <c r="G98" s="2258" t="s">
        <v>598</v>
      </c>
      <c r="H98" s="2258" t="s">
        <v>600</v>
      </c>
      <c r="I98" s="2258" t="s">
        <v>601</v>
      </c>
      <c r="J98" s="2258" t="s">
        <v>602</v>
      </c>
      <c r="K98" s="2258" t="s">
        <v>603</v>
      </c>
      <c r="L98" s="2258" t="s">
        <v>604</v>
      </c>
      <c r="M98" s="2258" t="s">
        <v>605</v>
      </c>
      <c r="N98" s="2258" t="s">
        <v>606</v>
      </c>
    </row>
    <row r="99" spans="1:14" ht="15" customHeight="1" thickBot="1" x14ac:dyDescent="0.25">
      <c r="A99" s="2280" t="s">
        <v>246</v>
      </c>
      <c r="B99" s="2286"/>
      <c r="C99" s="2223"/>
      <c r="D99" s="2217"/>
      <c r="E99" s="2223"/>
      <c r="F99" s="2223"/>
      <c r="G99" s="2223"/>
      <c r="H99" s="2223"/>
      <c r="I99" s="2223"/>
      <c r="J99" s="2223"/>
      <c r="K99" s="2223"/>
      <c r="L99" s="2223"/>
      <c r="M99" s="2223"/>
      <c r="N99" s="2224"/>
    </row>
    <row r="100" spans="1:14" ht="15" customHeight="1" x14ac:dyDescent="0.2">
      <c r="A100" s="2285" t="s">
        <v>238</v>
      </c>
      <c r="B100" s="2226">
        <v>38</v>
      </c>
      <c r="C100" s="2276">
        <v>290</v>
      </c>
      <c r="D100" s="2217">
        <f t="shared" si="4"/>
        <v>7.6315789473684212</v>
      </c>
      <c r="E100" s="2262">
        <v>68</v>
      </c>
      <c r="F100" s="2263">
        <v>72</v>
      </c>
      <c r="G100" s="2263">
        <v>63</v>
      </c>
      <c r="H100" s="2263">
        <v>16</v>
      </c>
      <c r="I100" s="2263">
        <v>12</v>
      </c>
      <c r="J100" s="2263">
        <v>3</v>
      </c>
      <c r="K100" s="2263">
        <v>4</v>
      </c>
      <c r="L100" s="2263">
        <v>2</v>
      </c>
      <c r="M100" s="2263">
        <v>7</v>
      </c>
      <c r="N100" s="2264">
        <v>43</v>
      </c>
    </row>
    <row r="101" spans="1:14" ht="15" customHeight="1" x14ac:dyDescent="0.2">
      <c r="A101" s="2196" t="s">
        <v>1188</v>
      </c>
      <c r="B101" s="2230">
        <v>2</v>
      </c>
      <c r="C101" s="2234">
        <v>37</v>
      </c>
      <c r="D101" s="2217">
        <f t="shared" si="4"/>
        <v>18.5</v>
      </c>
      <c r="E101" s="2206">
        <v>6</v>
      </c>
      <c r="F101" s="2186">
        <v>7</v>
      </c>
      <c r="G101" s="2186">
        <v>7</v>
      </c>
      <c r="H101" s="2186">
        <v>3</v>
      </c>
      <c r="I101" s="2186">
        <v>3</v>
      </c>
      <c r="J101" s="2186">
        <v>5</v>
      </c>
      <c r="K101" s="2186">
        <v>2</v>
      </c>
      <c r="L101" s="2186"/>
      <c r="M101" s="2186">
        <v>2</v>
      </c>
      <c r="N101" s="2207">
        <v>2</v>
      </c>
    </row>
    <row r="102" spans="1:14" ht="15" customHeight="1" x14ac:dyDescent="0.2">
      <c r="A102" s="2196" t="s">
        <v>1189</v>
      </c>
      <c r="B102" s="2230">
        <v>7</v>
      </c>
      <c r="C102" s="2234">
        <v>126</v>
      </c>
      <c r="D102" s="2217">
        <f t="shared" si="4"/>
        <v>18</v>
      </c>
      <c r="E102" s="2206">
        <v>35</v>
      </c>
      <c r="F102" s="2186">
        <v>30</v>
      </c>
      <c r="G102" s="2186">
        <v>19</v>
      </c>
      <c r="H102" s="2186">
        <v>14</v>
      </c>
      <c r="I102" s="2186">
        <v>6</v>
      </c>
      <c r="J102" s="2186">
        <v>4</v>
      </c>
      <c r="K102" s="2186">
        <v>2</v>
      </c>
      <c r="L102" s="2186"/>
      <c r="M102" s="2186">
        <v>3</v>
      </c>
      <c r="N102" s="2207">
        <v>13</v>
      </c>
    </row>
    <row r="103" spans="1:14" ht="15" customHeight="1" x14ac:dyDescent="0.2">
      <c r="A103" s="2277" t="s">
        <v>239</v>
      </c>
      <c r="B103" s="2230">
        <v>27</v>
      </c>
      <c r="C103" s="2234">
        <v>149</v>
      </c>
      <c r="D103" s="2217">
        <f t="shared" si="4"/>
        <v>5.5185185185185182</v>
      </c>
      <c r="E103" s="2206">
        <v>69</v>
      </c>
      <c r="F103" s="2186">
        <v>20</v>
      </c>
      <c r="G103" s="2186">
        <v>17</v>
      </c>
      <c r="H103" s="2186">
        <v>7</v>
      </c>
      <c r="I103" s="2186">
        <v>4</v>
      </c>
      <c r="J103" s="2186">
        <v>1</v>
      </c>
      <c r="K103" s="2186"/>
      <c r="L103" s="2186">
        <v>1</v>
      </c>
      <c r="M103" s="2186">
        <v>3</v>
      </c>
      <c r="N103" s="2207">
        <v>27</v>
      </c>
    </row>
    <row r="104" spans="1:14" ht="15" customHeight="1" x14ac:dyDescent="0.2">
      <c r="A104" s="2277" t="s">
        <v>590</v>
      </c>
      <c r="B104" s="2230">
        <v>22</v>
      </c>
      <c r="C104" s="2234">
        <v>71</v>
      </c>
      <c r="D104" s="2217">
        <f t="shared" si="4"/>
        <v>3.2272727272727271</v>
      </c>
      <c r="E104" s="2206">
        <v>22</v>
      </c>
      <c r="F104" s="2186">
        <v>16</v>
      </c>
      <c r="G104" s="2186">
        <v>13</v>
      </c>
      <c r="H104" s="2186">
        <v>4</v>
      </c>
      <c r="I104" s="2186"/>
      <c r="J104" s="2186">
        <v>1</v>
      </c>
      <c r="K104" s="2186"/>
      <c r="L104" s="2186">
        <v>1</v>
      </c>
      <c r="M104" s="2186">
        <v>2</v>
      </c>
      <c r="N104" s="2207">
        <v>12</v>
      </c>
    </row>
    <row r="105" spans="1:14" ht="15" customHeight="1" x14ac:dyDescent="0.2">
      <c r="A105" s="2277" t="s">
        <v>300</v>
      </c>
      <c r="B105" s="2230">
        <v>11</v>
      </c>
      <c r="C105" s="2234">
        <v>86</v>
      </c>
      <c r="D105" s="2217">
        <f t="shared" si="4"/>
        <v>7.8181818181818183</v>
      </c>
      <c r="E105" s="2206">
        <v>39</v>
      </c>
      <c r="F105" s="2186">
        <v>9</v>
      </c>
      <c r="G105" s="2186">
        <v>2</v>
      </c>
      <c r="H105" s="2186">
        <v>1</v>
      </c>
      <c r="I105" s="2186">
        <v>1</v>
      </c>
      <c r="J105" s="2186"/>
      <c r="K105" s="2186"/>
      <c r="L105" s="2186"/>
      <c r="M105" s="2186"/>
      <c r="N105" s="2207">
        <v>34</v>
      </c>
    </row>
    <row r="106" spans="1:14" ht="15" customHeight="1" x14ac:dyDescent="0.2">
      <c r="A106" s="2277" t="s">
        <v>351</v>
      </c>
      <c r="B106" s="2230">
        <v>18</v>
      </c>
      <c r="C106" s="2234">
        <v>38</v>
      </c>
      <c r="D106" s="2217">
        <f t="shared" si="4"/>
        <v>2.1111111111111112</v>
      </c>
      <c r="E106" s="2206">
        <v>8</v>
      </c>
      <c r="F106" s="2186">
        <v>4</v>
      </c>
      <c r="G106" s="2186">
        <v>8</v>
      </c>
      <c r="H106" s="2186">
        <v>2</v>
      </c>
      <c r="I106" s="2186">
        <v>2</v>
      </c>
      <c r="J106" s="2186">
        <v>1</v>
      </c>
      <c r="K106" s="2186"/>
      <c r="L106" s="2186"/>
      <c r="M106" s="2186">
        <v>3</v>
      </c>
      <c r="N106" s="2207">
        <v>10</v>
      </c>
    </row>
    <row r="107" spans="1:14" ht="15" customHeight="1" thickBot="1" x14ac:dyDescent="0.25">
      <c r="A107" s="2279" t="s">
        <v>580</v>
      </c>
      <c r="B107" s="2209"/>
      <c r="C107" s="2210"/>
      <c r="D107" s="2217"/>
      <c r="E107" s="2268"/>
      <c r="F107" s="2238"/>
      <c r="G107" s="2238"/>
      <c r="H107" s="2238"/>
      <c r="I107" s="2238"/>
      <c r="J107" s="2238"/>
      <c r="K107" s="2238"/>
      <c r="L107" s="2238"/>
      <c r="M107" s="2238"/>
      <c r="N107" s="2239"/>
    </row>
    <row r="108" spans="1:14" ht="15" customHeight="1" thickBot="1" x14ac:dyDescent="0.25">
      <c r="A108" s="2269" t="s">
        <v>145</v>
      </c>
      <c r="B108" s="2287">
        <f>SUM(B100:B107)</f>
        <v>125</v>
      </c>
      <c r="C108" s="2287">
        <f>SUM(C100:C107)</f>
        <v>797</v>
      </c>
      <c r="D108" s="2217">
        <f t="shared" si="4"/>
        <v>6.3760000000000003</v>
      </c>
      <c r="E108" s="2241">
        <f>SUM(E100:E107)</f>
        <v>247</v>
      </c>
      <c r="F108" s="2241">
        <f t="shared" ref="F108:N108" si="6">SUM(F100:F107)</f>
        <v>158</v>
      </c>
      <c r="G108" s="2241">
        <f t="shared" si="6"/>
        <v>129</v>
      </c>
      <c r="H108" s="2241">
        <f t="shared" si="6"/>
        <v>47</v>
      </c>
      <c r="I108" s="2241">
        <f t="shared" si="6"/>
        <v>28</v>
      </c>
      <c r="J108" s="2241">
        <f t="shared" si="6"/>
        <v>15</v>
      </c>
      <c r="K108" s="2241">
        <f t="shared" si="6"/>
        <v>8</v>
      </c>
      <c r="L108" s="2241">
        <f t="shared" si="6"/>
        <v>4</v>
      </c>
      <c r="M108" s="2241">
        <f t="shared" si="6"/>
        <v>20</v>
      </c>
      <c r="N108" s="2241">
        <f t="shared" si="6"/>
        <v>141</v>
      </c>
    </row>
    <row r="109" spans="1:14" ht="15" customHeight="1" thickBot="1" x14ac:dyDescent="0.25">
      <c r="A109" s="2269" t="s">
        <v>247</v>
      </c>
      <c r="B109" s="2288">
        <v>15</v>
      </c>
      <c r="C109" s="2288">
        <v>32</v>
      </c>
      <c r="D109" s="2217">
        <f t="shared" si="4"/>
        <v>2.1333333333333333</v>
      </c>
      <c r="E109" s="2241">
        <v>13</v>
      </c>
      <c r="F109" s="2241">
        <v>10</v>
      </c>
      <c r="G109" s="2241">
        <v>5</v>
      </c>
      <c r="H109" s="2241">
        <v>1</v>
      </c>
      <c r="I109" s="2241">
        <v>1</v>
      </c>
      <c r="J109" s="2241"/>
      <c r="K109" s="2241">
        <v>1</v>
      </c>
      <c r="L109" s="2241"/>
      <c r="M109" s="2241"/>
      <c r="N109" s="2241">
        <v>1</v>
      </c>
    </row>
    <row r="110" spans="1:14" ht="15" customHeight="1" thickBot="1" x14ac:dyDescent="0.25">
      <c r="A110" s="2269" t="s">
        <v>345</v>
      </c>
      <c r="B110" s="2288">
        <v>55</v>
      </c>
      <c r="C110" s="2288">
        <v>296</v>
      </c>
      <c r="D110" s="2217">
        <f t="shared" si="4"/>
        <v>5.3818181818181818</v>
      </c>
      <c r="E110" s="2241">
        <v>82</v>
      </c>
      <c r="F110" s="2241">
        <v>45</v>
      </c>
      <c r="G110" s="2241">
        <v>45</v>
      </c>
      <c r="H110" s="2241">
        <v>21</v>
      </c>
      <c r="I110" s="2241">
        <v>21</v>
      </c>
      <c r="J110" s="2241">
        <v>5</v>
      </c>
      <c r="K110" s="2241">
        <v>4</v>
      </c>
      <c r="L110" s="2241">
        <v>1</v>
      </c>
      <c r="M110" s="2241">
        <v>9</v>
      </c>
      <c r="N110" s="2241">
        <v>25</v>
      </c>
    </row>
    <row r="111" spans="1:14" ht="15" customHeight="1" thickBot="1" x14ac:dyDescent="0.25">
      <c r="A111" s="2256" t="s">
        <v>355</v>
      </c>
      <c r="B111" s="2257">
        <f>SUM(B110,B109,B108,B96,B82,B66,B45,B33,B26,B13)</f>
        <v>1698</v>
      </c>
      <c r="C111" s="2257">
        <f>C110+C109+C108+C96+C82+C66+C45+C33+C26+C13</f>
        <v>8999</v>
      </c>
      <c r="D111" s="2641">
        <f t="shared" si="4"/>
        <v>5.2997644287396941</v>
      </c>
      <c r="E111" s="2257">
        <f>E110+E109+E108+E96+E82+E66+E45+E33+E26+E13</f>
        <v>2884</v>
      </c>
      <c r="F111" s="2257">
        <f t="shared" ref="F111:N111" si="7">F110+F109+F108+F96+F82+F66+F45+F33+F26+F13</f>
        <v>1803</v>
      </c>
      <c r="G111" s="2257">
        <f t="shared" si="7"/>
        <v>1292</v>
      </c>
      <c r="H111" s="2257">
        <f t="shared" si="7"/>
        <v>566</v>
      </c>
      <c r="I111" s="2257">
        <f t="shared" si="7"/>
        <v>381</v>
      </c>
      <c r="J111" s="2257">
        <f t="shared" si="7"/>
        <v>122</v>
      </c>
      <c r="K111" s="2257">
        <f t="shared" si="7"/>
        <v>99</v>
      </c>
      <c r="L111" s="2257">
        <f t="shared" si="7"/>
        <v>76</v>
      </c>
      <c r="M111" s="2257">
        <f t="shared" si="7"/>
        <v>408</v>
      </c>
      <c r="N111" s="2257">
        <f t="shared" si="7"/>
        <v>1310</v>
      </c>
    </row>
    <row r="112" spans="1:14" ht="24.75" customHeight="1" x14ac:dyDescent="0.2">
      <c r="A112" s="2254" t="s">
        <v>648</v>
      </c>
      <c r="B112" s="2289"/>
      <c r="C112" s="2289"/>
      <c r="E112" s="2290"/>
      <c r="F112" s="2290"/>
      <c r="G112" s="2290"/>
    </row>
    <row r="113" spans="1:14" x14ac:dyDescent="0.2">
      <c r="E113" s="2290"/>
      <c r="F113" s="2290"/>
      <c r="G113" s="2290"/>
    </row>
    <row r="119" spans="1:14" x14ac:dyDescent="0.2">
      <c r="A119" s="2291"/>
      <c r="B119" s="2292"/>
      <c r="C119" s="2292"/>
      <c r="D119" s="2293"/>
      <c r="E119" s="2294"/>
      <c r="F119" s="2294"/>
      <c r="G119" s="2294"/>
      <c r="H119" s="2294"/>
      <c r="I119" s="2294"/>
      <c r="J119" s="2294"/>
      <c r="K119" s="2294"/>
      <c r="L119" s="2294"/>
      <c r="M119" s="2294"/>
      <c r="N119" s="2294"/>
    </row>
  </sheetData>
  <phoneticPr fontId="0" type="noConversion"/>
  <pageMargins left="0.143700787" right="0.143700787" top="0.34055118099999998" bottom="0.25" header="0.196850393700787" footer="0.511811023622047"/>
  <pageSetup paperSize="9" scale="72" orientation="landscape" r:id="rId1"/>
  <headerFooter alignWithMargins="0">
    <oddHeader>&amp;C&amp;"Times New Roman,Kalın"&amp;12LİSANSÜSTÜ DERS VE NOT İSTATİSTİKLERİ (2014-2015 EĞİTİM ÖĞRETİM YILI II. DÖNEMİ)</oddHeader>
  </headerFooter>
  <rowBreaks count="3" manualBreakCount="3">
    <brk id="46" max="13" man="1"/>
    <brk id="97" max="13" man="1"/>
    <brk id="112" max="1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00B050"/>
  </sheetPr>
  <dimension ref="A1:O120"/>
  <sheetViews>
    <sheetView topLeftCell="A100" zoomScaleNormal="100" workbookViewId="0">
      <selection activeCell="C117" sqref="C117"/>
    </sheetView>
  </sheetViews>
  <sheetFormatPr defaultColWidth="11.42578125" defaultRowHeight="12.75" x14ac:dyDescent="0.2"/>
  <cols>
    <col min="1" max="1" width="47.85546875" style="25" customWidth="1"/>
    <col min="2" max="2" width="17.85546875" style="1335" customWidth="1"/>
    <col min="3" max="3" width="23.140625" style="1335" customWidth="1"/>
    <col min="4" max="4" width="30.7109375" style="1334" customWidth="1"/>
    <col min="5" max="5" width="12.7109375" style="159" customWidth="1"/>
    <col min="6" max="6" width="9.5703125" style="159" customWidth="1"/>
    <col min="7" max="7" width="7.7109375" style="159" customWidth="1"/>
    <col min="8" max="14" width="7.7109375" style="1" customWidth="1"/>
    <col min="15" max="16384" width="11.42578125" style="1"/>
  </cols>
  <sheetData>
    <row r="1" spans="1:14" s="25" customFormat="1" ht="30" customHeight="1" thickBot="1" x14ac:dyDescent="0.25">
      <c r="A1" s="1301"/>
      <c r="B1" s="1302" t="s">
        <v>492</v>
      </c>
      <c r="C1" s="1302" t="s">
        <v>272</v>
      </c>
      <c r="D1" s="1303" t="s">
        <v>493</v>
      </c>
      <c r="E1" s="1807" t="s">
        <v>597</v>
      </c>
      <c r="F1" s="1807" t="s">
        <v>599</v>
      </c>
      <c r="G1" s="1807" t="s">
        <v>598</v>
      </c>
      <c r="H1" s="1807" t="s">
        <v>600</v>
      </c>
      <c r="I1" s="1807" t="s">
        <v>601</v>
      </c>
      <c r="J1" s="1807" t="s">
        <v>602</v>
      </c>
      <c r="K1" s="1807" t="s">
        <v>603</v>
      </c>
      <c r="L1" s="1807" t="s">
        <v>604</v>
      </c>
      <c r="M1" s="1807" t="s">
        <v>605</v>
      </c>
      <c r="N1" s="1807" t="s">
        <v>606</v>
      </c>
    </row>
    <row r="2" spans="1:14" s="25" customFormat="1" ht="15" customHeight="1" thickBot="1" x14ac:dyDescent="0.25">
      <c r="A2" s="1304" t="s">
        <v>305</v>
      </c>
      <c r="B2" s="1305"/>
      <c r="C2" s="1306"/>
      <c r="D2" s="1307"/>
      <c r="E2" s="1308"/>
      <c r="F2" s="1308"/>
      <c r="G2" s="1308"/>
      <c r="H2" s="1308"/>
      <c r="I2" s="1308"/>
      <c r="J2" s="1308"/>
      <c r="K2" s="1308"/>
      <c r="L2" s="1308"/>
      <c r="M2" s="1308"/>
      <c r="N2" s="1309"/>
    </row>
    <row r="3" spans="1:14" ht="15" customHeight="1" x14ac:dyDescent="0.2">
      <c r="A3" s="1310" t="s">
        <v>153</v>
      </c>
      <c r="B3" s="1689">
        <v>17</v>
      </c>
      <c r="C3" s="1689">
        <v>82</v>
      </c>
      <c r="D3" s="1690">
        <f>C3/B3</f>
        <v>4.8235294117647056</v>
      </c>
      <c r="E3" s="240">
        <v>54</v>
      </c>
      <c r="F3" s="1691">
        <v>10</v>
      </c>
      <c r="G3" s="1691">
        <v>7</v>
      </c>
      <c r="H3" s="1691">
        <v>1</v>
      </c>
      <c r="I3" s="1691">
        <v>1</v>
      </c>
      <c r="J3" s="1691">
        <v>2</v>
      </c>
      <c r="K3" s="1691"/>
      <c r="L3" s="1691"/>
      <c r="M3" s="1691">
        <v>2</v>
      </c>
      <c r="N3" s="1692">
        <v>5</v>
      </c>
    </row>
    <row r="4" spans="1:14" ht="15" customHeight="1" x14ac:dyDescent="0.2">
      <c r="A4" s="1311" t="s">
        <v>150</v>
      </c>
      <c r="B4" s="1689">
        <v>17</v>
      </c>
      <c r="C4" s="1693">
        <v>139</v>
      </c>
      <c r="D4" s="1690">
        <f t="shared" ref="D4:D66" si="0">C4/B4</f>
        <v>8.1764705882352935</v>
      </c>
      <c r="E4" s="1750">
        <v>93</v>
      </c>
      <c r="F4" s="1751">
        <v>27</v>
      </c>
      <c r="G4" s="1751">
        <v>10</v>
      </c>
      <c r="H4" s="1751"/>
      <c r="I4" s="1751">
        <v>1</v>
      </c>
      <c r="J4" s="1693"/>
      <c r="K4" s="1693">
        <v>1</v>
      </c>
      <c r="L4" s="1693"/>
      <c r="M4" s="1693">
        <v>5</v>
      </c>
      <c r="N4" s="1752">
        <v>2</v>
      </c>
    </row>
    <row r="5" spans="1:14" ht="15" customHeight="1" x14ac:dyDescent="0.2">
      <c r="A5" s="353" t="s">
        <v>274</v>
      </c>
      <c r="B5" s="1312">
        <v>19</v>
      </c>
      <c r="C5" s="1312">
        <v>75</v>
      </c>
      <c r="D5" s="1690">
        <f t="shared" si="0"/>
        <v>3.9473684210526314</v>
      </c>
      <c r="E5" s="1748">
        <v>40</v>
      </c>
      <c r="F5" s="1749">
        <v>23</v>
      </c>
      <c r="G5" s="1749">
        <v>4</v>
      </c>
      <c r="H5" s="1687">
        <v>2</v>
      </c>
      <c r="I5" s="1687"/>
      <c r="J5" s="1687"/>
      <c r="K5" s="1687">
        <v>1</v>
      </c>
      <c r="L5" s="1687"/>
      <c r="M5" s="1687">
        <v>1</v>
      </c>
      <c r="N5" s="1688">
        <v>4</v>
      </c>
    </row>
    <row r="6" spans="1:14" ht="15" customHeight="1" x14ac:dyDescent="0.2">
      <c r="A6" s="353" t="s">
        <v>1076</v>
      </c>
      <c r="B6" s="1312"/>
      <c r="C6" s="1312"/>
      <c r="D6" s="1690"/>
      <c r="E6" s="1694"/>
      <c r="F6" s="1695"/>
      <c r="G6" s="1695"/>
      <c r="H6" s="1313"/>
      <c r="I6" s="1313"/>
      <c r="J6" s="1313"/>
      <c r="K6" s="1313"/>
      <c r="L6" s="1313"/>
      <c r="M6" s="1313"/>
      <c r="N6" s="1314"/>
    </row>
    <row r="7" spans="1:14" ht="15" customHeight="1" x14ac:dyDescent="0.2">
      <c r="A7" s="353" t="s">
        <v>1123</v>
      </c>
      <c r="B7" s="1312">
        <v>22</v>
      </c>
      <c r="C7" s="1312">
        <v>66</v>
      </c>
      <c r="D7" s="1690">
        <f t="shared" si="0"/>
        <v>3</v>
      </c>
      <c r="E7" s="1748">
        <v>37</v>
      </c>
      <c r="F7" s="1749">
        <v>13</v>
      </c>
      <c r="G7" s="1749">
        <v>5</v>
      </c>
      <c r="H7" s="1687">
        <v>3</v>
      </c>
      <c r="I7" s="1687">
        <v>1</v>
      </c>
      <c r="J7" s="1687"/>
      <c r="K7" s="1687"/>
      <c r="L7" s="1687"/>
      <c r="M7" s="1687"/>
      <c r="N7" s="1688">
        <v>7</v>
      </c>
    </row>
    <row r="8" spans="1:14" ht="15" customHeight="1" x14ac:dyDescent="0.2">
      <c r="A8" s="353" t="s">
        <v>275</v>
      </c>
      <c r="B8" s="1689">
        <v>14</v>
      </c>
      <c r="C8" s="1689">
        <v>70</v>
      </c>
      <c r="D8" s="1690">
        <f t="shared" si="0"/>
        <v>5</v>
      </c>
      <c r="E8" s="241">
        <v>29</v>
      </c>
      <c r="F8" s="1689">
        <v>21</v>
      </c>
      <c r="G8" s="1689">
        <v>5</v>
      </c>
      <c r="H8" s="1689">
        <v>1</v>
      </c>
      <c r="I8" s="1689"/>
      <c r="J8" s="1689"/>
      <c r="K8" s="1689">
        <v>1</v>
      </c>
      <c r="L8" s="1689"/>
      <c r="M8" s="1689"/>
      <c r="N8" s="1696">
        <v>13</v>
      </c>
    </row>
    <row r="9" spans="1:14" ht="15" customHeight="1" x14ac:dyDescent="0.2">
      <c r="A9" s="1311" t="s">
        <v>152</v>
      </c>
      <c r="B9" s="1689">
        <v>1</v>
      </c>
      <c r="C9" s="1689">
        <v>13</v>
      </c>
      <c r="D9" s="1690">
        <f t="shared" si="0"/>
        <v>13</v>
      </c>
      <c r="E9" s="241">
        <v>5</v>
      </c>
      <c r="F9" s="1689">
        <v>3</v>
      </c>
      <c r="G9" s="1689">
        <v>5</v>
      </c>
      <c r="H9" s="1689"/>
      <c r="I9" s="1689"/>
      <c r="J9" s="1689"/>
      <c r="K9" s="1689"/>
      <c r="L9" s="1689"/>
      <c r="M9" s="1689"/>
      <c r="N9" s="1696"/>
    </row>
    <row r="10" spans="1:14" ht="15" customHeight="1" x14ac:dyDescent="0.2">
      <c r="A10" s="353" t="s">
        <v>1077</v>
      </c>
      <c r="B10" s="1689">
        <v>4</v>
      </c>
      <c r="C10" s="1689">
        <v>25</v>
      </c>
      <c r="D10" s="1690">
        <f t="shared" si="0"/>
        <v>6.25</v>
      </c>
      <c r="E10" s="241">
        <v>6</v>
      </c>
      <c r="F10" s="1689">
        <v>7</v>
      </c>
      <c r="G10" s="1689">
        <v>7</v>
      </c>
      <c r="H10" s="1689">
        <v>1</v>
      </c>
      <c r="I10" s="1689"/>
      <c r="J10" s="1689"/>
      <c r="K10" s="1689"/>
      <c r="L10" s="1689"/>
      <c r="M10" s="1689"/>
      <c r="N10" s="1696">
        <v>4</v>
      </c>
    </row>
    <row r="11" spans="1:14" ht="15" customHeight="1" x14ac:dyDescent="0.2">
      <c r="A11" s="353" t="s">
        <v>1078</v>
      </c>
      <c r="B11" s="1689">
        <v>13</v>
      </c>
      <c r="C11" s="1689">
        <v>84</v>
      </c>
      <c r="D11" s="1690">
        <f t="shared" si="0"/>
        <v>6.4615384615384617</v>
      </c>
      <c r="E11" s="241">
        <v>47</v>
      </c>
      <c r="F11" s="1689">
        <v>9</v>
      </c>
      <c r="G11" s="1689">
        <v>11</v>
      </c>
      <c r="H11" s="1689">
        <v>4</v>
      </c>
      <c r="I11" s="1689"/>
      <c r="J11" s="1689"/>
      <c r="K11" s="1689"/>
      <c r="L11" s="1689">
        <v>2</v>
      </c>
      <c r="M11" s="1689"/>
      <c r="N11" s="1696">
        <v>11</v>
      </c>
    </row>
    <row r="12" spans="1:14" ht="17.100000000000001" customHeight="1" thickBot="1" x14ac:dyDescent="0.25">
      <c r="A12" s="234" t="s">
        <v>278</v>
      </c>
      <c r="B12" s="1697">
        <v>2</v>
      </c>
      <c r="C12" s="1698">
        <v>14</v>
      </c>
      <c r="D12" s="1699">
        <f t="shared" si="0"/>
        <v>7</v>
      </c>
      <c r="E12" s="242">
        <v>5</v>
      </c>
      <c r="F12" s="1700">
        <v>6</v>
      </c>
      <c r="G12" s="1700">
        <v>2</v>
      </c>
      <c r="H12" s="1700"/>
      <c r="I12" s="1700"/>
      <c r="J12" s="1700"/>
      <c r="K12" s="1700"/>
      <c r="L12" s="1700"/>
      <c r="M12" s="1700"/>
      <c r="N12" s="1701">
        <v>1</v>
      </c>
    </row>
    <row r="13" spans="1:14" ht="15" customHeight="1" thickBot="1" x14ac:dyDescent="0.25">
      <c r="A13" s="1315" t="s">
        <v>145</v>
      </c>
      <c r="B13" s="1702">
        <f>SUM(B3:B12)</f>
        <v>109</v>
      </c>
      <c r="C13" s="1702">
        <f>SUM(C3:C12)</f>
        <v>568</v>
      </c>
      <c r="D13" s="1703">
        <f t="shared" si="0"/>
        <v>5.2110091743119265</v>
      </c>
      <c r="E13" s="1704">
        <f t="shared" ref="E13:J13" si="1">SUM(E3:E12)</f>
        <v>316</v>
      </c>
      <c r="F13" s="1704">
        <f t="shared" si="1"/>
        <v>119</v>
      </c>
      <c r="G13" s="1704">
        <f t="shared" si="1"/>
        <v>56</v>
      </c>
      <c r="H13" s="1704">
        <f t="shared" si="1"/>
        <v>12</v>
      </c>
      <c r="I13" s="1704">
        <f t="shared" si="1"/>
        <v>3</v>
      </c>
      <c r="J13" s="1704">
        <f t="shared" si="1"/>
        <v>2</v>
      </c>
      <c r="K13" s="1753">
        <v>3</v>
      </c>
      <c r="L13" s="1704">
        <f>SUM(L3:L12)</f>
        <v>2</v>
      </c>
      <c r="M13" s="1704">
        <f>SUM(M3:M12)</f>
        <v>8</v>
      </c>
      <c r="N13" s="1704">
        <f>SUM(N3:N12)</f>
        <v>47</v>
      </c>
    </row>
    <row r="14" spans="1:14" ht="15" customHeight="1" thickBot="1" x14ac:dyDescent="0.25">
      <c r="A14" s="1316" t="s">
        <v>481</v>
      </c>
      <c r="B14" s="1705"/>
      <c r="C14" s="1706"/>
      <c r="D14" s="1703"/>
      <c r="E14" s="1707"/>
      <c r="F14" s="1707"/>
      <c r="G14" s="1707"/>
      <c r="H14" s="1707"/>
      <c r="I14" s="1707"/>
      <c r="J14" s="1707"/>
      <c r="K14" s="1707"/>
      <c r="L14" s="1707"/>
      <c r="M14" s="1707"/>
      <c r="N14" s="1708"/>
    </row>
    <row r="15" spans="1:14" ht="15" customHeight="1" x14ac:dyDescent="0.2">
      <c r="A15" s="20" t="s">
        <v>154</v>
      </c>
      <c r="B15" s="1709">
        <v>25</v>
      </c>
      <c r="C15" s="1710">
        <v>83</v>
      </c>
      <c r="D15" s="1703">
        <f t="shared" si="0"/>
        <v>3.32</v>
      </c>
      <c r="E15" s="1711">
        <v>32</v>
      </c>
      <c r="F15" s="1691">
        <v>13</v>
      </c>
      <c r="G15" s="1691">
        <v>15</v>
      </c>
      <c r="H15" s="1691">
        <v>3</v>
      </c>
      <c r="I15" s="1691">
        <v>3</v>
      </c>
      <c r="J15" s="1691">
        <v>1</v>
      </c>
      <c r="K15" s="1691">
        <v>1</v>
      </c>
      <c r="L15" s="1691"/>
      <c r="M15" s="1691"/>
      <c r="N15" s="1692">
        <v>15</v>
      </c>
    </row>
    <row r="16" spans="1:14" ht="15" customHeight="1" x14ac:dyDescent="0.2">
      <c r="A16" s="19" t="s">
        <v>159</v>
      </c>
      <c r="B16" s="1712">
        <v>31</v>
      </c>
      <c r="C16" s="1713">
        <v>153</v>
      </c>
      <c r="D16" s="1703">
        <f t="shared" si="0"/>
        <v>4.935483870967742</v>
      </c>
      <c r="E16" s="1714">
        <v>61</v>
      </c>
      <c r="F16" s="1689">
        <v>24</v>
      </c>
      <c r="G16" s="1689">
        <v>19</v>
      </c>
      <c r="H16" s="1689">
        <v>3</v>
      </c>
      <c r="I16" s="1689">
        <v>2</v>
      </c>
      <c r="J16" s="1689"/>
      <c r="K16" s="1689"/>
      <c r="L16" s="1689"/>
      <c r="M16" s="1689">
        <v>21</v>
      </c>
      <c r="N16" s="1696">
        <v>23</v>
      </c>
    </row>
    <row r="17" spans="1:14" ht="15" customHeight="1" x14ac:dyDescent="0.2">
      <c r="A17" s="19" t="s">
        <v>160</v>
      </c>
      <c r="B17" s="1712">
        <v>51</v>
      </c>
      <c r="C17" s="1713">
        <v>268</v>
      </c>
      <c r="D17" s="1703">
        <f t="shared" si="0"/>
        <v>5.2549019607843137</v>
      </c>
      <c r="E17" s="1714">
        <v>71</v>
      </c>
      <c r="F17" s="1689">
        <v>51</v>
      </c>
      <c r="G17" s="1689">
        <v>35</v>
      </c>
      <c r="H17" s="1689">
        <v>20</v>
      </c>
      <c r="I17" s="1689">
        <v>17</v>
      </c>
      <c r="J17" s="1689">
        <v>7</v>
      </c>
      <c r="K17" s="1689">
        <v>3</v>
      </c>
      <c r="L17" s="1689">
        <v>2</v>
      </c>
      <c r="M17" s="1689">
        <v>12</v>
      </c>
      <c r="N17" s="1696">
        <v>50</v>
      </c>
    </row>
    <row r="18" spans="1:14" ht="15" customHeight="1" x14ac:dyDescent="0.2">
      <c r="A18" s="19" t="s">
        <v>163</v>
      </c>
      <c r="B18" s="1712">
        <v>11</v>
      </c>
      <c r="C18" s="1713">
        <v>50</v>
      </c>
      <c r="D18" s="1703">
        <f t="shared" si="0"/>
        <v>4.5454545454545459</v>
      </c>
      <c r="E18" s="1714">
        <v>11</v>
      </c>
      <c r="F18" s="1689">
        <v>10</v>
      </c>
      <c r="G18" s="1689">
        <v>6</v>
      </c>
      <c r="H18" s="1689">
        <v>9</v>
      </c>
      <c r="I18" s="1689">
        <v>3</v>
      </c>
      <c r="J18" s="1689"/>
      <c r="K18" s="1689"/>
      <c r="L18" s="1689"/>
      <c r="M18" s="1689">
        <v>2</v>
      </c>
      <c r="N18" s="1696">
        <v>9</v>
      </c>
    </row>
    <row r="19" spans="1:14" ht="15" customHeight="1" x14ac:dyDescent="0.2">
      <c r="A19" s="19" t="s">
        <v>155</v>
      </c>
      <c r="B19" s="1712">
        <v>16</v>
      </c>
      <c r="C19" s="1713">
        <v>92</v>
      </c>
      <c r="D19" s="1703">
        <f t="shared" si="0"/>
        <v>5.75</v>
      </c>
      <c r="E19" s="1714">
        <v>24</v>
      </c>
      <c r="F19" s="1689">
        <v>24</v>
      </c>
      <c r="G19" s="1689">
        <v>21</v>
      </c>
      <c r="H19" s="1689">
        <v>9</v>
      </c>
      <c r="I19" s="1689">
        <v>1</v>
      </c>
      <c r="J19" s="1689"/>
      <c r="K19" s="1689"/>
      <c r="L19" s="1689"/>
      <c r="M19" s="1689">
        <v>2</v>
      </c>
      <c r="N19" s="1696">
        <v>11</v>
      </c>
    </row>
    <row r="20" spans="1:14" ht="15" customHeight="1" x14ac:dyDescent="0.2">
      <c r="A20" s="19" t="s">
        <v>158</v>
      </c>
      <c r="B20" s="1712">
        <v>39</v>
      </c>
      <c r="C20" s="1713">
        <v>90</v>
      </c>
      <c r="D20" s="1703">
        <f t="shared" si="0"/>
        <v>2.3076923076923075</v>
      </c>
      <c r="E20" s="1714">
        <v>42</v>
      </c>
      <c r="F20" s="1689">
        <v>20</v>
      </c>
      <c r="G20" s="1689">
        <v>18</v>
      </c>
      <c r="H20" s="1689">
        <v>6</v>
      </c>
      <c r="I20" s="1689"/>
      <c r="J20" s="1689"/>
      <c r="K20" s="1689"/>
      <c r="L20" s="1689"/>
      <c r="M20" s="1689">
        <v>2</v>
      </c>
      <c r="N20" s="1696">
        <v>2</v>
      </c>
    </row>
    <row r="21" spans="1:14" ht="15" customHeight="1" x14ac:dyDescent="0.2">
      <c r="A21" s="19" t="s">
        <v>1125</v>
      </c>
      <c r="B21" s="1712">
        <v>12</v>
      </c>
      <c r="C21" s="1713">
        <v>43</v>
      </c>
      <c r="D21" s="1703">
        <f t="shared" ref="D21" si="2">C21/B21</f>
        <v>3.5833333333333335</v>
      </c>
      <c r="E21" s="1714">
        <v>21</v>
      </c>
      <c r="F21" s="1689">
        <v>7</v>
      </c>
      <c r="G21" s="1689">
        <v>8</v>
      </c>
      <c r="H21" s="1689"/>
      <c r="I21" s="1689"/>
      <c r="J21" s="1689">
        <v>1</v>
      </c>
      <c r="K21" s="1689">
        <v>1</v>
      </c>
      <c r="L21" s="1689"/>
      <c r="M21" s="1689"/>
      <c r="N21" s="1696">
        <v>5</v>
      </c>
    </row>
    <row r="22" spans="1:14" ht="15" customHeight="1" x14ac:dyDescent="0.2">
      <c r="A22" s="19" t="s">
        <v>161</v>
      </c>
      <c r="B22" s="1712">
        <v>54</v>
      </c>
      <c r="C22" s="1713">
        <v>275</v>
      </c>
      <c r="D22" s="1703">
        <f t="shared" si="0"/>
        <v>5.0925925925925926</v>
      </c>
      <c r="E22" s="1714">
        <v>193</v>
      </c>
      <c r="F22" s="1689">
        <v>33</v>
      </c>
      <c r="G22" s="1689">
        <v>25</v>
      </c>
      <c r="H22" s="1689">
        <v>10</v>
      </c>
      <c r="I22" s="1689">
        <v>3</v>
      </c>
      <c r="J22" s="1689"/>
      <c r="K22" s="1689">
        <v>2</v>
      </c>
      <c r="L22" s="1689">
        <v>1</v>
      </c>
      <c r="M22" s="1689">
        <v>1</v>
      </c>
      <c r="N22" s="1696">
        <v>7</v>
      </c>
    </row>
    <row r="23" spans="1:14" ht="15" customHeight="1" x14ac:dyDescent="0.2">
      <c r="A23" s="233" t="s">
        <v>638</v>
      </c>
      <c r="B23" s="1712"/>
      <c r="C23" s="1713"/>
      <c r="D23" s="1703"/>
      <c r="E23" s="1714"/>
      <c r="F23" s="1689"/>
      <c r="G23" s="1689"/>
      <c r="H23" s="1689"/>
      <c r="I23" s="1689"/>
      <c r="J23" s="1689"/>
      <c r="K23" s="1689"/>
      <c r="L23" s="1689"/>
      <c r="M23" s="1689"/>
      <c r="N23" s="1696"/>
    </row>
    <row r="24" spans="1:14" ht="15" customHeight="1" x14ac:dyDescent="0.2">
      <c r="A24" s="19" t="s">
        <v>162</v>
      </c>
      <c r="B24" s="1712">
        <v>41</v>
      </c>
      <c r="C24" s="1713">
        <v>210</v>
      </c>
      <c r="D24" s="1703">
        <f t="shared" si="0"/>
        <v>5.1219512195121952</v>
      </c>
      <c r="E24" s="1714">
        <v>100</v>
      </c>
      <c r="F24" s="1689">
        <v>44</v>
      </c>
      <c r="G24" s="1689">
        <v>14</v>
      </c>
      <c r="H24" s="1689">
        <v>2</v>
      </c>
      <c r="I24" s="1689">
        <v>1</v>
      </c>
      <c r="J24" s="1689"/>
      <c r="K24" s="1689"/>
      <c r="L24" s="1689">
        <v>2</v>
      </c>
      <c r="M24" s="1689">
        <v>13</v>
      </c>
      <c r="N24" s="1696">
        <v>34</v>
      </c>
    </row>
    <row r="25" spans="1:14" ht="15" customHeight="1" x14ac:dyDescent="0.2">
      <c r="A25" s="233" t="s">
        <v>279</v>
      </c>
      <c r="B25" s="1712">
        <v>8</v>
      </c>
      <c r="C25" s="1715">
        <v>22</v>
      </c>
      <c r="D25" s="1703">
        <f t="shared" si="0"/>
        <v>2.75</v>
      </c>
      <c r="E25" s="1714">
        <v>17</v>
      </c>
      <c r="F25" s="1689">
        <v>2</v>
      </c>
      <c r="G25" s="1689">
        <v>1</v>
      </c>
      <c r="H25" s="1689"/>
      <c r="I25" s="1689"/>
      <c r="J25" s="1689"/>
      <c r="K25" s="1689"/>
      <c r="L25" s="1689"/>
      <c r="M25" s="1689">
        <v>1</v>
      </c>
      <c r="N25" s="1696">
        <v>1</v>
      </c>
    </row>
    <row r="26" spans="1:14" ht="15" customHeight="1" thickBot="1" x14ac:dyDescent="0.25">
      <c r="A26" s="50" t="s">
        <v>157</v>
      </c>
      <c r="B26" s="1697">
        <v>18</v>
      </c>
      <c r="C26" s="1716">
        <v>57</v>
      </c>
      <c r="D26" s="1703">
        <f t="shared" si="0"/>
        <v>3.1666666666666665</v>
      </c>
      <c r="E26" s="1717">
        <v>32</v>
      </c>
      <c r="F26" s="1718">
        <v>12</v>
      </c>
      <c r="G26" s="1718">
        <v>7</v>
      </c>
      <c r="H26" s="1718">
        <v>1</v>
      </c>
      <c r="I26" s="1718">
        <v>1</v>
      </c>
      <c r="J26" s="1718"/>
      <c r="K26" s="1718"/>
      <c r="L26" s="1718"/>
      <c r="M26" s="1718">
        <v>3</v>
      </c>
      <c r="N26" s="1719">
        <v>1</v>
      </c>
    </row>
    <row r="27" spans="1:14" ht="15" customHeight="1" thickBot="1" x14ac:dyDescent="0.25">
      <c r="A27" s="71" t="s">
        <v>145</v>
      </c>
      <c r="B27" s="1702">
        <f>SUM(B15:B26)</f>
        <v>306</v>
      </c>
      <c r="C27" s="1702">
        <f>SUM(C15:C26)</f>
        <v>1343</v>
      </c>
      <c r="D27" s="1703">
        <f t="shared" si="0"/>
        <v>4.3888888888888893</v>
      </c>
      <c r="E27" s="1720">
        <f t="shared" ref="E27:N27" si="3">SUM(E15:E26)</f>
        <v>604</v>
      </c>
      <c r="F27" s="1720">
        <f t="shared" si="3"/>
        <v>240</v>
      </c>
      <c r="G27" s="1720">
        <f t="shared" si="3"/>
        <v>169</v>
      </c>
      <c r="H27" s="1720">
        <f t="shared" si="3"/>
        <v>63</v>
      </c>
      <c r="I27" s="1720">
        <f t="shared" si="3"/>
        <v>31</v>
      </c>
      <c r="J27" s="1720">
        <f t="shared" si="3"/>
        <v>9</v>
      </c>
      <c r="K27" s="1720">
        <f t="shared" si="3"/>
        <v>7</v>
      </c>
      <c r="L27" s="1720">
        <f t="shared" si="3"/>
        <v>5</v>
      </c>
      <c r="M27" s="1720">
        <f t="shared" si="3"/>
        <v>57</v>
      </c>
      <c r="N27" s="1720">
        <f t="shared" si="3"/>
        <v>158</v>
      </c>
    </row>
    <row r="28" spans="1:14" ht="15" customHeight="1" thickBot="1" x14ac:dyDescent="0.25">
      <c r="A28" s="90" t="s">
        <v>306</v>
      </c>
      <c r="B28" s="1721"/>
      <c r="C28" s="1722"/>
      <c r="D28" s="1703"/>
      <c r="E28" s="1723"/>
      <c r="F28" s="1723"/>
      <c r="G28" s="1723"/>
      <c r="H28" s="1723"/>
      <c r="I28" s="1723"/>
      <c r="J28" s="1723"/>
      <c r="K28" s="1723"/>
      <c r="L28" s="1723"/>
      <c r="M28" s="1723"/>
      <c r="N28" s="1724"/>
    </row>
    <row r="29" spans="1:14" ht="15" customHeight="1" x14ac:dyDescent="0.2">
      <c r="A29" s="20" t="s">
        <v>165</v>
      </c>
      <c r="B29" s="1709">
        <v>36</v>
      </c>
      <c r="C29" s="1710">
        <v>240</v>
      </c>
      <c r="D29" s="1703">
        <f t="shared" si="0"/>
        <v>6.666666666666667</v>
      </c>
      <c r="E29" s="1711">
        <v>34</v>
      </c>
      <c r="F29" s="1691">
        <v>17</v>
      </c>
      <c r="G29" s="1691">
        <v>10</v>
      </c>
      <c r="H29" s="1691">
        <v>11</v>
      </c>
      <c r="I29" s="1691">
        <v>18</v>
      </c>
      <c r="J29" s="1691">
        <v>24</v>
      </c>
      <c r="K29" s="1691">
        <v>3</v>
      </c>
      <c r="L29" s="1691">
        <v>8</v>
      </c>
      <c r="M29" s="1691">
        <v>25</v>
      </c>
      <c r="N29" s="1692">
        <v>90</v>
      </c>
    </row>
    <row r="30" spans="1:14" ht="15" customHeight="1" x14ac:dyDescent="0.2">
      <c r="A30" s="19" t="s">
        <v>167</v>
      </c>
      <c r="B30" s="1712">
        <v>61</v>
      </c>
      <c r="C30" s="1713">
        <v>351</v>
      </c>
      <c r="D30" s="1703">
        <f t="shared" si="0"/>
        <v>5.7540983606557381</v>
      </c>
      <c r="E30" s="1714">
        <v>106</v>
      </c>
      <c r="F30" s="1689">
        <v>44</v>
      </c>
      <c r="G30" s="1689">
        <v>45</v>
      </c>
      <c r="H30" s="1689">
        <v>19</v>
      </c>
      <c r="I30" s="1689">
        <v>12</v>
      </c>
      <c r="J30" s="1689">
        <v>5</v>
      </c>
      <c r="K30" s="1689">
        <v>2</v>
      </c>
      <c r="L30" s="1689">
        <v>5</v>
      </c>
      <c r="M30" s="1689">
        <v>22</v>
      </c>
      <c r="N30" s="1696">
        <v>91</v>
      </c>
    </row>
    <row r="31" spans="1:14" ht="17.100000000000001" customHeight="1" x14ac:dyDescent="0.2">
      <c r="A31" s="233" t="s">
        <v>1079</v>
      </c>
      <c r="B31" s="1712">
        <v>12</v>
      </c>
      <c r="C31" s="1715">
        <v>223</v>
      </c>
      <c r="D31" s="1703">
        <f t="shared" si="0"/>
        <v>18.583333333333332</v>
      </c>
      <c r="E31" s="1714">
        <v>110</v>
      </c>
      <c r="F31" s="1689">
        <v>43</v>
      </c>
      <c r="G31" s="1689">
        <v>28</v>
      </c>
      <c r="H31" s="1689">
        <v>29</v>
      </c>
      <c r="I31" s="1689">
        <v>9</v>
      </c>
      <c r="J31" s="1689"/>
      <c r="K31" s="1689">
        <v>3</v>
      </c>
      <c r="L31" s="1689">
        <v>1</v>
      </c>
      <c r="M31" s="1689"/>
      <c r="N31" s="1696"/>
    </row>
    <row r="32" spans="1:14" ht="15" customHeight="1" x14ac:dyDescent="0.2">
      <c r="A32" s="19" t="s">
        <v>164</v>
      </c>
      <c r="B32" s="1712">
        <v>44</v>
      </c>
      <c r="C32" s="1713">
        <v>204</v>
      </c>
      <c r="D32" s="1703">
        <f t="shared" si="0"/>
        <v>4.6363636363636367</v>
      </c>
      <c r="E32" s="1714">
        <v>58</v>
      </c>
      <c r="F32" s="1689">
        <v>41</v>
      </c>
      <c r="G32" s="1689">
        <v>39</v>
      </c>
      <c r="H32" s="1689">
        <v>7</v>
      </c>
      <c r="I32" s="1689">
        <v>3</v>
      </c>
      <c r="J32" s="1689"/>
      <c r="K32" s="1689">
        <v>1</v>
      </c>
      <c r="L32" s="1689">
        <v>2</v>
      </c>
      <c r="M32" s="1689">
        <v>20</v>
      </c>
      <c r="N32" s="1696">
        <v>33</v>
      </c>
    </row>
    <row r="33" spans="1:15" ht="15" customHeight="1" thickBot="1" x14ac:dyDescent="0.25">
      <c r="A33" s="50" t="s">
        <v>166</v>
      </c>
      <c r="B33" s="1697">
        <v>62</v>
      </c>
      <c r="C33" s="1716">
        <v>328</v>
      </c>
      <c r="D33" s="1703">
        <f t="shared" si="0"/>
        <v>5.290322580645161</v>
      </c>
      <c r="E33" s="1717">
        <v>127</v>
      </c>
      <c r="F33" s="1718">
        <v>83</v>
      </c>
      <c r="G33" s="1718">
        <v>45</v>
      </c>
      <c r="H33" s="1718">
        <v>7</v>
      </c>
      <c r="I33" s="1718">
        <v>3</v>
      </c>
      <c r="J33" s="1718">
        <v>1</v>
      </c>
      <c r="K33" s="1718">
        <v>5</v>
      </c>
      <c r="L33" s="1718">
        <v>2</v>
      </c>
      <c r="M33" s="1718">
        <v>32</v>
      </c>
      <c r="N33" s="1719">
        <v>23</v>
      </c>
    </row>
    <row r="34" spans="1:15" ht="15" customHeight="1" thickBot="1" x14ac:dyDescent="0.25">
      <c r="A34" s="71" t="s">
        <v>145</v>
      </c>
      <c r="B34" s="1702">
        <f>SUM(B29:B33)</f>
        <v>215</v>
      </c>
      <c r="C34" s="1702">
        <f>SUM(C29:C33)</f>
        <v>1346</v>
      </c>
      <c r="D34" s="1703">
        <f t="shared" si="0"/>
        <v>6.2604651162790699</v>
      </c>
      <c r="E34" s="1720">
        <f t="shared" ref="E34:N34" si="4">SUM(E29:E33)</f>
        <v>435</v>
      </c>
      <c r="F34" s="1720">
        <f t="shared" si="4"/>
        <v>228</v>
      </c>
      <c r="G34" s="1720">
        <f t="shared" si="4"/>
        <v>167</v>
      </c>
      <c r="H34" s="1720">
        <f t="shared" si="4"/>
        <v>73</v>
      </c>
      <c r="I34" s="1720">
        <f t="shared" si="4"/>
        <v>45</v>
      </c>
      <c r="J34" s="1720">
        <f t="shared" si="4"/>
        <v>30</v>
      </c>
      <c r="K34" s="1720">
        <f t="shared" si="4"/>
        <v>14</v>
      </c>
      <c r="L34" s="1720">
        <f t="shared" si="4"/>
        <v>18</v>
      </c>
      <c r="M34" s="1720">
        <f t="shared" si="4"/>
        <v>99</v>
      </c>
      <c r="N34" s="1720">
        <f t="shared" si="4"/>
        <v>237</v>
      </c>
    </row>
    <row r="35" spans="1:15" ht="15" customHeight="1" thickBot="1" x14ac:dyDescent="0.25">
      <c r="A35" s="90" t="s">
        <v>307</v>
      </c>
      <c r="B35" s="1705"/>
      <c r="C35" s="1725"/>
      <c r="D35" s="1703"/>
      <c r="E35" s="1707"/>
      <c r="F35" s="1707"/>
      <c r="G35" s="1707"/>
      <c r="H35" s="1707"/>
      <c r="I35" s="1707"/>
      <c r="J35" s="1707"/>
      <c r="K35" s="1707"/>
      <c r="L35" s="1707"/>
      <c r="M35" s="1707"/>
      <c r="N35" s="1708"/>
    </row>
    <row r="36" spans="1:15" s="1317" customFormat="1" ht="15" customHeight="1" x14ac:dyDescent="0.2">
      <c r="A36" s="20" t="s">
        <v>482</v>
      </c>
      <c r="B36" s="1709">
        <v>20</v>
      </c>
      <c r="C36" s="1710">
        <v>83</v>
      </c>
      <c r="D36" s="1703">
        <f t="shared" si="0"/>
        <v>4.1500000000000004</v>
      </c>
      <c r="E36" s="1711">
        <v>61</v>
      </c>
      <c r="F36" s="1691">
        <v>7</v>
      </c>
      <c r="G36" s="1691">
        <v>6</v>
      </c>
      <c r="H36" s="1691">
        <v>2</v>
      </c>
      <c r="I36" s="1691"/>
      <c r="J36" s="1691"/>
      <c r="K36" s="1691"/>
      <c r="L36" s="1691"/>
      <c r="M36" s="1691">
        <v>2</v>
      </c>
      <c r="N36" s="1692">
        <v>5</v>
      </c>
      <c r="O36" s="1"/>
    </row>
    <row r="37" spans="1:15" ht="15" customHeight="1" x14ac:dyDescent="0.2">
      <c r="A37" s="19" t="s">
        <v>119</v>
      </c>
      <c r="B37" s="1712">
        <v>17</v>
      </c>
      <c r="C37" s="1713">
        <v>66</v>
      </c>
      <c r="D37" s="1703">
        <f t="shared" si="0"/>
        <v>3.8823529411764706</v>
      </c>
      <c r="E37" s="1714">
        <v>27</v>
      </c>
      <c r="F37" s="1689">
        <v>8</v>
      </c>
      <c r="G37" s="1689">
        <v>1</v>
      </c>
      <c r="H37" s="1689">
        <v>6</v>
      </c>
      <c r="I37" s="1689">
        <v>3</v>
      </c>
      <c r="J37" s="1689">
        <v>2</v>
      </c>
      <c r="K37" s="1689"/>
      <c r="L37" s="1689"/>
      <c r="M37" s="1689"/>
      <c r="N37" s="1696">
        <v>19</v>
      </c>
    </row>
    <row r="38" spans="1:15" ht="15" customHeight="1" x14ac:dyDescent="0.2">
      <c r="A38" s="1318" t="s">
        <v>607</v>
      </c>
      <c r="B38" s="1712">
        <v>15</v>
      </c>
      <c r="C38" s="1715">
        <v>82</v>
      </c>
      <c r="D38" s="1703">
        <f t="shared" si="0"/>
        <v>5.4666666666666668</v>
      </c>
      <c r="E38" s="1714">
        <v>48</v>
      </c>
      <c r="F38" s="1689">
        <v>13</v>
      </c>
      <c r="G38" s="1689">
        <v>4</v>
      </c>
      <c r="H38" s="1689">
        <v>4</v>
      </c>
      <c r="I38" s="1689">
        <v>1</v>
      </c>
      <c r="J38" s="1689">
        <v>1</v>
      </c>
      <c r="K38" s="1689">
        <v>1</v>
      </c>
      <c r="L38" s="1689"/>
      <c r="M38" s="1689">
        <v>4</v>
      </c>
      <c r="N38" s="1696">
        <v>6</v>
      </c>
    </row>
    <row r="39" spans="1:15" ht="15" customHeight="1" x14ac:dyDescent="0.2">
      <c r="A39" s="1318" t="s">
        <v>608</v>
      </c>
      <c r="B39" s="1712">
        <v>19</v>
      </c>
      <c r="C39" s="1715">
        <v>71</v>
      </c>
      <c r="D39" s="1703">
        <f t="shared" si="0"/>
        <v>3.736842105263158</v>
      </c>
      <c r="E39" s="1714">
        <v>30</v>
      </c>
      <c r="F39" s="1689">
        <v>25</v>
      </c>
      <c r="G39" s="1689">
        <v>12</v>
      </c>
      <c r="H39" s="1689">
        <v>3</v>
      </c>
      <c r="I39" s="1689">
        <v>1</v>
      </c>
      <c r="J39" s="1689"/>
      <c r="K39" s="1689"/>
      <c r="L39" s="1689"/>
      <c r="M39" s="1689"/>
      <c r="N39" s="1696"/>
    </row>
    <row r="40" spans="1:15" ht="15" customHeight="1" x14ac:dyDescent="0.2">
      <c r="A40" s="19" t="s">
        <v>241</v>
      </c>
      <c r="B40" s="1712">
        <v>7</v>
      </c>
      <c r="C40" s="1713">
        <v>47</v>
      </c>
      <c r="D40" s="1703">
        <f t="shared" si="0"/>
        <v>6.7142857142857144</v>
      </c>
      <c r="E40" s="1714">
        <v>28</v>
      </c>
      <c r="F40" s="1689">
        <v>7</v>
      </c>
      <c r="G40" s="1689">
        <v>2</v>
      </c>
      <c r="H40" s="1689">
        <v>1</v>
      </c>
      <c r="I40" s="1689"/>
      <c r="J40" s="1689">
        <v>1</v>
      </c>
      <c r="K40" s="1689"/>
      <c r="L40" s="1689">
        <v>1</v>
      </c>
      <c r="M40" s="1689">
        <v>2</v>
      </c>
      <c r="N40" s="1696">
        <v>5</v>
      </c>
    </row>
    <row r="41" spans="1:15" ht="17.100000000000001" customHeight="1" x14ac:dyDescent="0.2">
      <c r="A41" s="209" t="s">
        <v>1080</v>
      </c>
      <c r="B41" s="1712">
        <v>5</v>
      </c>
      <c r="C41" s="1713">
        <v>27</v>
      </c>
      <c r="D41" s="1703">
        <f t="shared" si="0"/>
        <v>5.4</v>
      </c>
      <c r="E41" s="1714">
        <v>15</v>
      </c>
      <c r="F41" s="1689"/>
      <c r="G41" s="1689">
        <v>1</v>
      </c>
      <c r="H41" s="1689">
        <v>2</v>
      </c>
      <c r="I41" s="1689"/>
      <c r="J41" s="1689"/>
      <c r="K41" s="1689"/>
      <c r="L41" s="1689">
        <v>1</v>
      </c>
      <c r="M41" s="1689">
        <v>3</v>
      </c>
      <c r="N41" s="1696">
        <v>5</v>
      </c>
    </row>
    <row r="42" spans="1:15" ht="17.100000000000001" customHeight="1" x14ac:dyDescent="0.2">
      <c r="A42" s="233" t="s">
        <v>1081</v>
      </c>
      <c r="B42" s="1712">
        <v>11</v>
      </c>
      <c r="C42" s="1715">
        <v>63</v>
      </c>
      <c r="D42" s="1703">
        <f t="shared" si="0"/>
        <v>5.7272727272727275</v>
      </c>
      <c r="E42" s="1714">
        <v>12</v>
      </c>
      <c r="F42" s="1689">
        <v>12</v>
      </c>
      <c r="G42" s="1689">
        <v>13</v>
      </c>
      <c r="H42" s="1689">
        <v>9</v>
      </c>
      <c r="I42" s="1689">
        <v>2</v>
      </c>
      <c r="J42" s="1689">
        <v>3</v>
      </c>
      <c r="K42" s="1689">
        <v>1</v>
      </c>
      <c r="L42" s="1689"/>
      <c r="M42" s="1689">
        <v>4</v>
      </c>
      <c r="N42" s="1696">
        <v>7</v>
      </c>
    </row>
    <row r="43" spans="1:15" ht="15" customHeight="1" x14ac:dyDescent="0.2">
      <c r="A43" s="19" t="s">
        <v>222</v>
      </c>
      <c r="B43" s="1712">
        <v>10</v>
      </c>
      <c r="C43" s="1713">
        <v>46</v>
      </c>
      <c r="D43" s="1703">
        <f t="shared" si="0"/>
        <v>4.5999999999999996</v>
      </c>
      <c r="E43" s="1714">
        <v>27</v>
      </c>
      <c r="F43" s="1689">
        <v>12</v>
      </c>
      <c r="G43" s="1689">
        <v>3</v>
      </c>
      <c r="H43" s="1689"/>
      <c r="I43" s="1689"/>
      <c r="J43" s="1689"/>
      <c r="K43" s="1689">
        <v>1</v>
      </c>
      <c r="L43" s="1689"/>
      <c r="M43" s="1689">
        <v>2</v>
      </c>
      <c r="N43" s="1696">
        <v>1</v>
      </c>
    </row>
    <row r="44" spans="1:15" ht="15" customHeight="1" x14ac:dyDescent="0.2">
      <c r="A44" s="19" t="s">
        <v>223</v>
      </c>
      <c r="B44" s="1712">
        <v>46</v>
      </c>
      <c r="C44" s="1713">
        <v>187</v>
      </c>
      <c r="D44" s="1703">
        <f t="shared" si="0"/>
        <v>4.0652173913043477</v>
      </c>
      <c r="E44" s="1714">
        <v>127</v>
      </c>
      <c r="F44" s="1689">
        <v>27</v>
      </c>
      <c r="G44" s="1689">
        <v>10</v>
      </c>
      <c r="H44" s="1689">
        <v>7</v>
      </c>
      <c r="I44" s="1689">
        <v>2</v>
      </c>
      <c r="J44" s="1689"/>
      <c r="K44" s="1689">
        <v>1</v>
      </c>
      <c r="L44" s="1689">
        <v>1</v>
      </c>
      <c r="M44" s="1689">
        <v>4</v>
      </c>
      <c r="N44" s="1696">
        <v>8</v>
      </c>
    </row>
    <row r="45" spans="1:15" ht="18" customHeight="1" thickBot="1" x14ac:dyDescent="0.25">
      <c r="A45" s="234" t="s">
        <v>1082</v>
      </c>
      <c r="B45" s="1697">
        <v>5</v>
      </c>
      <c r="C45" s="1698">
        <v>53</v>
      </c>
      <c r="D45" s="1703">
        <f t="shared" si="0"/>
        <v>10.6</v>
      </c>
      <c r="E45" s="1717">
        <v>39</v>
      </c>
      <c r="F45" s="1718">
        <v>4</v>
      </c>
      <c r="G45" s="1718">
        <v>2</v>
      </c>
      <c r="H45" s="1718"/>
      <c r="I45" s="1718">
        <v>2</v>
      </c>
      <c r="J45" s="1718">
        <v>1</v>
      </c>
      <c r="K45" s="1718">
        <v>1</v>
      </c>
      <c r="L45" s="1718"/>
      <c r="M45" s="1718"/>
      <c r="N45" s="1719">
        <v>4</v>
      </c>
    </row>
    <row r="46" spans="1:15" ht="15" customHeight="1" thickBot="1" x14ac:dyDescent="0.25">
      <c r="A46" s="1319" t="s">
        <v>145</v>
      </c>
      <c r="B46" s="1726">
        <f>SUM(B36:B45)</f>
        <v>155</v>
      </c>
      <c r="C46" s="1726">
        <f>SUM(C36:C45)</f>
        <v>725</v>
      </c>
      <c r="D46" s="1703">
        <f t="shared" si="0"/>
        <v>4.67741935483871</v>
      </c>
      <c r="E46" s="1726">
        <f>SUM(E36:E45)</f>
        <v>414</v>
      </c>
      <c r="F46" s="1726">
        <f>SUM(F36:F45)</f>
        <v>115</v>
      </c>
      <c r="G46" s="1726">
        <f>SUM(G36:G45)</f>
        <v>54</v>
      </c>
      <c r="H46" s="1726">
        <f>SUM(H36:H45)</f>
        <v>34</v>
      </c>
      <c r="I46" s="1726">
        <f>SUM(I35:I45)</f>
        <v>11</v>
      </c>
      <c r="J46" s="1726">
        <f>SUM(J36:J45)</f>
        <v>8</v>
      </c>
      <c r="K46" s="1726">
        <f>SUM(K36:K45)</f>
        <v>5</v>
      </c>
      <c r="L46" s="1726">
        <f>SUM(L36:L45)</f>
        <v>3</v>
      </c>
      <c r="M46" s="1726">
        <f>SUM(M36:M45)</f>
        <v>21</v>
      </c>
      <c r="N46" s="1720">
        <f>SUM(N36:N45)</f>
        <v>60</v>
      </c>
    </row>
    <row r="47" spans="1:15" ht="30" customHeight="1" thickBot="1" x14ac:dyDescent="0.25">
      <c r="A47" s="1320"/>
      <c r="B47" s="1321" t="s">
        <v>492</v>
      </c>
      <c r="C47" s="1321" t="s">
        <v>272</v>
      </c>
      <c r="D47" s="1303" t="s">
        <v>493</v>
      </c>
      <c r="E47" s="1322" t="s">
        <v>597</v>
      </c>
      <c r="F47" s="1322" t="s">
        <v>599</v>
      </c>
      <c r="G47" s="1322" t="s">
        <v>598</v>
      </c>
      <c r="H47" s="1322" t="s">
        <v>600</v>
      </c>
      <c r="I47" s="1322" t="s">
        <v>601</v>
      </c>
      <c r="J47" s="1322" t="s">
        <v>602</v>
      </c>
      <c r="K47" s="1322" t="s">
        <v>603</v>
      </c>
      <c r="L47" s="1322" t="s">
        <v>604</v>
      </c>
      <c r="M47" s="1322" t="s">
        <v>605</v>
      </c>
      <c r="N47" s="1322" t="s">
        <v>606</v>
      </c>
    </row>
    <row r="48" spans="1:15" ht="15" customHeight="1" thickBot="1" x14ac:dyDescent="0.25">
      <c r="A48" s="1323" t="s">
        <v>255</v>
      </c>
      <c r="B48" s="1705"/>
      <c r="C48" s="1706"/>
      <c r="D48" s="1703"/>
      <c r="E48" s="1706"/>
      <c r="F48" s="1706"/>
      <c r="G48" s="1706"/>
      <c r="H48" s="1706"/>
      <c r="I48" s="1706"/>
      <c r="J48" s="1706"/>
      <c r="K48" s="1706"/>
      <c r="L48" s="1706"/>
      <c r="M48" s="1706"/>
      <c r="N48" s="1727"/>
    </row>
    <row r="49" spans="1:15" ht="15" customHeight="1" x14ac:dyDescent="0.2">
      <c r="A49" s="20" t="s">
        <v>171</v>
      </c>
      <c r="B49" s="1709">
        <v>57</v>
      </c>
      <c r="C49" s="1728">
        <v>452</v>
      </c>
      <c r="D49" s="1703">
        <f t="shared" si="0"/>
        <v>7.9298245614035086</v>
      </c>
      <c r="E49" s="1729">
        <v>108</v>
      </c>
      <c r="F49" s="1730">
        <v>94</v>
      </c>
      <c r="G49" s="1730">
        <v>67</v>
      </c>
      <c r="H49" s="1730">
        <v>44</v>
      </c>
      <c r="I49" s="1730">
        <v>11</v>
      </c>
      <c r="J49" s="1730">
        <v>3</v>
      </c>
      <c r="K49" s="1730">
        <v>5</v>
      </c>
      <c r="L49" s="1730">
        <v>9</v>
      </c>
      <c r="M49" s="1730">
        <v>16</v>
      </c>
      <c r="N49" s="1731">
        <v>95</v>
      </c>
    </row>
    <row r="50" spans="1:15" ht="15" customHeight="1" x14ac:dyDescent="0.2">
      <c r="A50" s="235" t="s">
        <v>1083</v>
      </c>
      <c r="B50" s="1712">
        <v>6</v>
      </c>
      <c r="C50" s="1715">
        <v>87</v>
      </c>
      <c r="D50" s="1703">
        <f t="shared" si="0"/>
        <v>14.5</v>
      </c>
      <c r="E50" s="241">
        <v>49</v>
      </c>
      <c r="F50" s="1689">
        <v>17</v>
      </c>
      <c r="G50" s="1689">
        <v>5</v>
      </c>
      <c r="H50" s="1689">
        <v>4</v>
      </c>
      <c r="I50" s="1689">
        <v>6</v>
      </c>
      <c r="J50" s="1689"/>
      <c r="K50" s="1689"/>
      <c r="L50" s="1689"/>
      <c r="M50" s="1689">
        <v>1</v>
      </c>
      <c r="N50" s="1696">
        <v>5</v>
      </c>
    </row>
    <row r="51" spans="1:15" ht="15" customHeight="1" x14ac:dyDescent="0.2">
      <c r="A51" s="19" t="s">
        <v>173</v>
      </c>
      <c r="B51" s="1712">
        <v>24</v>
      </c>
      <c r="C51" s="1713">
        <v>87</v>
      </c>
      <c r="D51" s="1703">
        <f t="shared" si="0"/>
        <v>3.625</v>
      </c>
      <c r="E51" s="241">
        <v>24</v>
      </c>
      <c r="F51" s="1689">
        <v>25</v>
      </c>
      <c r="G51" s="1689">
        <v>14</v>
      </c>
      <c r="H51" s="1689">
        <v>4</v>
      </c>
      <c r="I51" s="1689">
        <v>1</v>
      </c>
      <c r="J51" s="1689"/>
      <c r="K51" s="1689"/>
      <c r="L51" s="1689"/>
      <c r="M51" s="1689">
        <v>3</v>
      </c>
      <c r="N51" s="1696">
        <v>16</v>
      </c>
    </row>
    <row r="52" spans="1:15" ht="15" customHeight="1" x14ac:dyDescent="0.2">
      <c r="A52" s="19" t="s">
        <v>229</v>
      </c>
      <c r="B52" s="1712">
        <v>101</v>
      </c>
      <c r="C52" s="1713">
        <v>764</v>
      </c>
      <c r="D52" s="1703">
        <f t="shared" si="0"/>
        <v>7.564356435643564</v>
      </c>
      <c r="E52" s="241">
        <v>178</v>
      </c>
      <c r="F52" s="1689">
        <v>129</v>
      </c>
      <c r="G52" s="1689">
        <v>132</v>
      </c>
      <c r="H52" s="1689">
        <v>69</v>
      </c>
      <c r="I52" s="1689">
        <v>36</v>
      </c>
      <c r="J52" s="1689">
        <v>20</v>
      </c>
      <c r="K52" s="1689">
        <v>16</v>
      </c>
      <c r="L52" s="1689">
        <v>6</v>
      </c>
      <c r="M52" s="1689">
        <v>49</v>
      </c>
      <c r="N52" s="1696">
        <v>129</v>
      </c>
    </row>
    <row r="53" spans="1:15" ht="15" customHeight="1" x14ac:dyDescent="0.2">
      <c r="A53" s="19" t="s">
        <v>176</v>
      </c>
      <c r="B53" s="1712">
        <v>18</v>
      </c>
      <c r="C53" s="1713">
        <v>189</v>
      </c>
      <c r="D53" s="1703">
        <f t="shared" si="0"/>
        <v>10.5</v>
      </c>
      <c r="E53" s="241">
        <v>21</v>
      </c>
      <c r="F53" s="1689">
        <v>22</v>
      </c>
      <c r="G53" s="1689">
        <v>31</v>
      </c>
      <c r="H53" s="1689">
        <v>12</v>
      </c>
      <c r="I53" s="1689">
        <v>15</v>
      </c>
      <c r="J53" s="1689">
        <v>16</v>
      </c>
      <c r="K53" s="1689">
        <v>7</v>
      </c>
      <c r="L53" s="1689">
        <v>3</v>
      </c>
      <c r="M53" s="1689">
        <v>1</v>
      </c>
      <c r="N53" s="1696">
        <v>61</v>
      </c>
    </row>
    <row r="54" spans="1:15" ht="15" customHeight="1" x14ac:dyDescent="0.2">
      <c r="A54" s="233" t="s">
        <v>1084</v>
      </c>
      <c r="B54" s="1712">
        <v>13</v>
      </c>
      <c r="C54" s="1715">
        <v>278</v>
      </c>
      <c r="D54" s="1703">
        <f t="shared" si="0"/>
        <v>21.384615384615383</v>
      </c>
      <c r="E54" s="241">
        <v>55</v>
      </c>
      <c r="F54" s="1689">
        <v>66</v>
      </c>
      <c r="G54" s="1689">
        <v>40</v>
      </c>
      <c r="H54" s="1689">
        <v>47</v>
      </c>
      <c r="I54" s="1689">
        <v>19</v>
      </c>
      <c r="J54" s="1689">
        <v>7</v>
      </c>
      <c r="K54" s="1689">
        <v>6</v>
      </c>
      <c r="L54" s="1689">
        <v>3</v>
      </c>
      <c r="M54" s="1689">
        <v>4</v>
      </c>
      <c r="N54" s="1696">
        <v>31</v>
      </c>
    </row>
    <row r="55" spans="1:15" ht="15" customHeight="1" x14ac:dyDescent="0.2">
      <c r="A55" s="19" t="s">
        <v>174</v>
      </c>
      <c r="B55" s="1712">
        <v>18</v>
      </c>
      <c r="C55" s="1713">
        <v>107</v>
      </c>
      <c r="D55" s="1703">
        <f t="shared" si="0"/>
        <v>5.9444444444444446</v>
      </c>
      <c r="E55" s="241">
        <v>24</v>
      </c>
      <c r="F55" s="1689">
        <v>17</v>
      </c>
      <c r="G55" s="1689">
        <v>13</v>
      </c>
      <c r="H55" s="1689">
        <v>6</v>
      </c>
      <c r="I55" s="1689">
        <v>1</v>
      </c>
      <c r="J55" s="1689">
        <v>1</v>
      </c>
      <c r="K55" s="1689">
        <v>1</v>
      </c>
      <c r="L55" s="1689">
        <v>1</v>
      </c>
      <c r="M55" s="1689">
        <v>9</v>
      </c>
      <c r="N55" s="1696">
        <v>34</v>
      </c>
    </row>
    <row r="56" spans="1:15" ht="15" customHeight="1" x14ac:dyDescent="0.2">
      <c r="A56" s="19" t="s">
        <v>127</v>
      </c>
      <c r="B56" s="1712">
        <v>19</v>
      </c>
      <c r="C56" s="1713">
        <v>197</v>
      </c>
      <c r="D56" s="1703">
        <f t="shared" si="0"/>
        <v>10.368421052631579</v>
      </c>
      <c r="E56" s="241">
        <v>40</v>
      </c>
      <c r="F56" s="1689">
        <v>35</v>
      </c>
      <c r="G56" s="1689">
        <v>34</v>
      </c>
      <c r="H56" s="1689">
        <v>18</v>
      </c>
      <c r="I56" s="1689">
        <v>10</v>
      </c>
      <c r="J56" s="1689">
        <v>1</v>
      </c>
      <c r="K56" s="1689">
        <v>5</v>
      </c>
      <c r="L56" s="1689"/>
      <c r="M56" s="1689">
        <v>21</v>
      </c>
      <c r="N56" s="1696">
        <v>33</v>
      </c>
    </row>
    <row r="57" spans="1:15" ht="15" customHeight="1" x14ac:dyDescent="0.2">
      <c r="A57" s="19" t="s">
        <v>175</v>
      </c>
      <c r="B57" s="1712">
        <v>35</v>
      </c>
      <c r="C57" s="1713">
        <v>141</v>
      </c>
      <c r="D57" s="1703">
        <f t="shared" si="0"/>
        <v>4.0285714285714285</v>
      </c>
      <c r="E57" s="241">
        <v>70</v>
      </c>
      <c r="F57" s="1689">
        <v>30</v>
      </c>
      <c r="G57" s="1689">
        <v>13</v>
      </c>
      <c r="H57" s="1689">
        <v>4</v>
      </c>
      <c r="I57" s="1689">
        <v>6</v>
      </c>
      <c r="J57" s="1689">
        <v>3</v>
      </c>
      <c r="K57" s="1689"/>
      <c r="L57" s="1689"/>
      <c r="M57" s="1689">
        <v>2</v>
      </c>
      <c r="N57" s="1696">
        <v>13</v>
      </c>
      <c r="O57" s="1326"/>
    </row>
    <row r="58" spans="1:15" ht="15" customHeight="1" x14ac:dyDescent="0.2">
      <c r="A58" s="19" t="s">
        <v>170</v>
      </c>
      <c r="B58" s="1712">
        <v>76</v>
      </c>
      <c r="C58" s="1713">
        <v>510</v>
      </c>
      <c r="D58" s="1703">
        <f t="shared" si="0"/>
        <v>6.7105263157894735</v>
      </c>
      <c r="E58" s="241">
        <v>145</v>
      </c>
      <c r="F58" s="1689">
        <v>98</v>
      </c>
      <c r="G58" s="1689">
        <v>87</v>
      </c>
      <c r="H58" s="1689">
        <v>25</v>
      </c>
      <c r="I58" s="1689">
        <v>25</v>
      </c>
      <c r="J58" s="1689">
        <v>3</v>
      </c>
      <c r="K58" s="1689">
        <v>9</v>
      </c>
      <c r="L58" s="1689">
        <v>7</v>
      </c>
      <c r="M58" s="1689">
        <v>17</v>
      </c>
      <c r="N58" s="1696">
        <v>94</v>
      </c>
    </row>
    <row r="59" spans="1:15" ht="15" customHeight="1" x14ac:dyDescent="0.2">
      <c r="A59" s="19" t="s">
        <v>172</v>
      </c>
      <c r="B59" s="1712">
        <v>18</v>
      </c>
      <c r="C59" s="1713">
        <v>188</v>
      </c>
      <c r="D59" s="1703">
        <f t="shared" si="0"/>
        <v>10.444444444444445</v>
      </c>
      <c r="E59" s="241">
        <v>43</v>
      </c>
      <c r="F59" s="1689">
        <v>38</v>
      </c>
      <c r="G59" s="1689">
        <v>31</v>
      </c>
      <c r="H59" s="1689">
        <v>22</v>
      </c>
      <c r="I59" s="1689">
        <v>12</v>
      </c>
      <c r="J59" s="1689">
        <v>3</v>
      </c>
      <c r="K59" s="1689">
        <v>6</v>
      </c>
      <c r="L59" s="1689">
        <v>1</v>
      </c>
      <c r="M59" s="1689">
        <v>11</v>
      </c>
      <c r="N59" s="1696">
        <v>21</v>
      </c>
    </row>
    <row r="60" spans="1:15" ht="15" customHeight="1" x14ac:dyDescent="0.2">
      <c r="A60" s="19" t="s">
        <v>180</v>
      </c>
      <c r="B60" s="1712">
        <v>12</v>
      </c>
      <c r="C60" s="1713">
        <v>59</v>
      </c>
      <c r="D60" s="1703">
        <f t="shared" si="0"/>
        <v>4.916666666666667</v>
      </c>
      <c r="E60" s="241">
        <v>19</v>
      </c>
      <c r="F60" s="1689">
        <v>21</v>
      </c>
      <c r="G60" s="1689">
        <v>7</v>
      </c>
      <c r="H60" s="1689">
        <v>2</v>
      </c>
      <c r="I60" s="1689">
        <v>1</v>
      </c>
      <c r="J60" s="1689"/>
      <c r="K60" s="1689"/>
      <c r="L60" s="1689"/>
      <c r="M60" s="1689"/>
      <c r="N60" s="1696">
        <v>9</v>
      </c>
    </row>
    <row r="61" spans="1:15" ht="15" customHeight="1" x14ac:dyDescent="0.2">
      <c r="A61" s="19" t="s">
        <v>178</v>
      </c>
      <c r="B61" s="1712">
        <v>42</v>
      </c>
      <c r="C61" s="1713">
        <v>656</v>
      </c>
      <c r="D61" s="1703">
        <f t="shared" si="0"/>
        <v>15.619047619047619</v>
      </c>
      <c r="E61" s="241">
        <v>87</v>
      </c>
      <c r="F61" s="1689">
        <v>95</v>
      </c>
      <c r="G61" s="1689">
        <v>110</v>
      </c>
      <c r="H61" s="1689">
        <v>87</v>
      </c>
      <c r="I61" s="1689">
        <v>35</v>
      </c>
      <c r="J61" s="1689">
        <v>22</v>
      </c>
      <c r="K61" s="1689">
        <v>31</v>
      </c>
      <c r="L61" s="1689">
        <v>28</v>
      </c>
      <c r="M61" s="1689">
        <v>39</v>
      </c>
      <c r="N61" s="1696">
        <v>122</v>
      </c>
    </row>
    <row r="62" spans="1:15" ht="15" customHeight="1" x14ac:dyDescent="0.2">
      <c r="A62" s="233" t="s">
        <v>1085</v>
      </c>
      <c r="B62" s="1712">
        <v>4</v>
      </c>
      <c r="C62" s="1713">
        <v>59</v>
      </c>
      <c r="D62" s="1703">
        <f t="shared" si="0"/>
        <v>14.75</v>
      </c>
      <c r="E62" s="241">
        <v>5</v>
      </c>
      <c r="F62" s="1689">
        <v>9</v>
      </c>
      <c r="G62" s="1689">
        <v>13</v>
      </c>
      <c r="H62" s="1689">
        <v>4</v>
      </c>
      <c r="I62" s="1689">
        <v>7</v>
      </c>
      <c r="J62" s="1689">
        <v>3</v>
      </c>
      <c r="K62" s="1689">
        <v>2</v>
      </c>
      <c r="L62" s="1689">
        <v>5</v>
      </c>
      <c r="M62" s="1689">
        <v>8</v>
      </c>
      <c r="N62" s="1696">
        <v>3</v>
      </c>
    </row>
    <row r="63" spans="1:15" ht="15" customHeight="1" x14ac:dyDescent="0.2">
      <c r="A63" s="19" t="s">
        <v>179</v>
      </c>
      <c r="B63" s="1712">
        <v>24</v>
      </c>
      <c r="C63" s="1713">
        <v>243</v>
      </c>
      <c r="D63" s="1703">
        <f t="shared" si="0"/>
        <v>10.125</v>
      </c>
      <c r="E63" s="241">
        <v>52</v>
      </c>
      <c r="F63" s="1689">
        <v>44</v>
      </c>
      <c r="G63" s="1689">
        <v>56</v>
      </c>
      <c r="H63" s="1689">
        <v>24</v>
      </c>
      <c r="I63" s="1689">
        <v>22</v>
      </c>
      <c r="J63" s="1689">
        <v>3</v>
      </c>
      <c r="K63" s="1689">
        <v>8</v>
      </c>
      <c r="L63" s="1689">
        <v>4</v>
      </c>
      <c r="M63" s="1689">
        <v>12</v>
      </c>
      <c r="N63" s="1696">
        <v>18</v>
      </c>
    </row>
    <row r="64" spans="1:15" ht="15" customHeight="1" x14ac:dyDescent="0.2">
      <c r="A64" s="19" t="s">
        <v>227</v>
      </c>
      <c r="B64" s="1712">
        <v>14</v>
      </c>
      <c r="C64" s="1713">
        <v>146</v>
      </c>
      <c r="D64" s="1703">
        <f t="shared" si="0"/>
        <v>10.428571428571429</v>
      </c>
      <c r="E64" s="241">
        <v>29</v>
      </c>
      <c r="F64" s="1689">
        <v>23</v>
      </c>
      <c r="G64" s="1689">
        <v>39</v>
      </c>
      <c r="H64" s="1689">
        <v>13</v>
      </c>
      <c r="I64" s="1689">
        <v>3</v>
      </c>
      <c r="J64" s="1689"/>
      <c r="K64" s="1689"/>
      <c r="L64" s="1689">
        <v>1</v>
      </c>
      <c r="M64" s="1689">
        <v>9</v>
      </c>
      <c r="N64" s="1696">
        <v>29</v>
      </c>
    </row>
    <row r="65" spans="1:14" ht="15" customHeight="1" thickBot="1" x14ac:dyDescent="0.25">
      <c r="A65" s="50" t="s">
        <v>242</v>
      </c>
      <c r="B65" s="1697">
        <v>7</v>
      </c>
      <c r="C65" s="1732">
        <v>39</v>
      </c>
      <c r="D65" s="1703">
        <f t="shared" si="0"/>
        <v>5.5714285714285712</v>
      </c>
      <c r="E65" s="1733">
        <v>27</v>
      </c>
      <c r="F65" s="1718">
        <v>3</v>
      </c>
      <c r="G65" s="1718">
        <v>1</v>
      </c>
      <c r="H65" s="1718">
        <v>1</v>
      </c>
      <c r="I65" s="1718"/>
      <c r="J65" s="1718"/>
      <c r="K65" s="1718"/>
      <c r="L65" s="1718"/>
      <c r="M65" s="1718">
        <v>7</v>
      </c>
      <c r="N65" s="1719"/>
    </row>
    <row r="66" spans="1:14" ht="15" customHeight="1" thickBot="1" x14ac:dyDescent="0.25">
      <c r="A66" s="71" t="s">
        <v>145</v>
      </c>
      <c r="B66" s="1726">
        <f>SUM(B49:B65)</f>
        <v>488</v>
      </c>
      <c r="C66" s="1726">
        <f>SUM(C49:C65)</f>
        <v>4202</v>
      </c>
      <c r="D66" s="1703">
        <f t="shared" si="0"/>
        <v>8.6106557377049189</v>
      </c>
      <c r="E66" s="1726">
        <f t="shared" ref="E66:N66" si="5">SUM(E49:E65)</f>
        <v>976</v>
      </c>
      <c r="F66" s="1726">
        <f t="shared" si="5"/>
        <v>766</v>
      </c>
      <c r="G66" s="1726">
        <f t="shared" si="5"/>
        <v>693</v>
      </c>
      <c r="H66" s="1726">
        <f t="shared" si="5"/>
        <v>386</v>
      </c>
      <c r="I66" s="1726">
        <f t="shared" si="5"/>
        <v>210</v>
      </c>
      <c r="J66" s="1726">
        <f t="shared" si="5"/>
        <v>85</v>
      </c>
      <c r="K66" s="1726">
        <f t="shared" si="5"/>
        <v>96</v>
      </c>
      <c r="L66" s="1726">
        <f t="shared" si="5"/>
        <v>68</v>
      </c>
      <c r="M66" s="1726">
        <f t="shared" si="5"/>
        <v>209</v>
      </c>
      <c r="N66" s="1720">
        <f t="shared" si="5"/>
        <v>713</v>
      </c>
    </row>
    <row r="67" spans="1:14" ht="15" customHeight="1" thickBot="1" x14ac:dyDescent="0.25">
      <c r="A67" s="1327" t="s">
        <v>244</v>
      </c>
      <c r="B67" s="1734"/>
      <c r="C67" s="1735"/>
      <c r="D67" s="1703"/>
      <c r="E67" s="1736"/>
      <c r="F67" s="1737"/>
      <c r="G67" s="1737"/>
      <c r="H67" s="1737"/>
      <c r="I67" s="1737"/>
      <c r="J67" s="1737"/>
      <c r="K67" s="1737"/>
      <c r="L67" s="1737"/>
      <c r="M67" s="1737"/>
      <c r="N67" s="1738"/>
    </row>
    <row r="68" spans="1:14" ht="15" customHeight="1" x14ac:dyDescent="0.2">
      <c r="A68" s="1328" t="s">
        <v>110</v>
      </c>
      <c r="B68" s="1709">
        <v>6</v>
      </c>
      <c r="C68" s="1739">
        <v>39</v>
      </c>
      <c r="D68" s="1703">
        <f t="shared" ref="D68:D112" si="6">C68/B68</f>
        <v>6.5</v>
      </c>
      <c r="E68" s="1711">
        <v>5</v>
      </c>
      <c r="F68" s="1691">
        <v>7</v>
      </c>
      <c r="G68" s="1691">
        <v>11</v>
      </c>
      <c r="H68" s="1691">
        <v>5</v>
      </c>
      <c r="I68" s="1691">
        <v>2</v>
      </c>
      <c r="J68" s="1691"/>
      <c r="K68" s="1691"/>
      <c r="L68" s="1691"/>
      <c r="M68" s="1691"/>
      <c r="N68" s="1692">
        <v>9</v>
      </c>
    </row>
    <row r="69" spans="1:14" ht="15" customHeight="1" x14ac:dyDescent="0.2">
      <c r="A69" s="1329" t="s">
        <v>240</v>
      </c>
      <c r="B69" s="1712">
        <v>3</v>
      </c>
      <c r="C69" s="1715">
        <v>33</v>
      </c>
      <c r="D69" s="1703">
        <f t="shared" si="6"/>
        <v>11</v>
      </c>
      <c r="E69" s="1714">
        <v>13</v>
      </c>
      <c r="F69" s="1689">
        <v>6</v>
      </c>
      <c r="G69" s="1689">
        <v>7</v>
      </c>
      <c r="H69" s="1689"/>
      <c r="I69" s="1689"/>
      <c r="J69" s="1689"/>
      <c r="K69" s="1689"/>
      <c r="L69" s="1689"/>
      <c r="M69" s="1689"/>
      <c r="N69" s="1696">
        <v>7</v>
      </c>
    </row>
    <row r="70" spans="1:14" ht="15" customHeight="1" x14ac:dyDescent="0.2">
      <c r="A70" s="1329" t="s">
        <v>233</v>
      </c>
      <c r="B70" s="1712">
        <v>5</v>
      </c>
      <c r="C70" s="1715">
        <v>55</v>
      </c>
      <c r="D70" s="1703">
        <f t="shared" si="6"/>
        <v>11</v>
      </c>
      <c r="E70" s="1714">
        <v>27</v>
      </c>
      <c r="F70" s="1689">
        <v>17</v>
      </c>
      <c r="G70" s="1689">
        <v>2</v>
      </c>
      <c r="H70" s="1689">
        <v>2</v>
      </c>
      <c r="I70" s="1689"/>
      <c r="J70" s="1689"/>
      <c r="K70" s="1689"/>
      <c r="L70" s="1689"/>
      <c r="M70" s="1689">
        <v>3</v>
      </c>
      <c r="N70" s="1696">
        <v>4</v>
      </c>
    </row>
    <row r="71" spans="1:14" ht="15" customHeight="1" x14ac:dyDescent="0.2">
      <c r="A71" s="1330" t="s">
        <v>1086</v>
      </c>
      <c r="B71" s="1712">
        <v>3</v>
      </c>
      <c r="C71" s="1715">
        <v>21</v>
      </c>
      <c r="D71" s="1703">
        <f t="shared" si="6"/>
        <v>7</v>
      </c>
      <c r="E71" s="1714">
        <v>9</v>
      </c>
      <c r="F71" s="1689">
        <v>6</v>
      </c>
      <c r="G71" s="1689">
        <v>2</v>
      </c>
      <c r="H71" s="1689">
        <v>2</v>
      </c>
      <c r="I71" s="1689"/>
      <c r="J71" s="1689"/>
      <c r="K71" s="1689"/>
      <c r="L71" s="1689"/>
      <c r="M71" s="1689">
        <v>2</v>
      </c>
      <c r="N71" s="1696"/>
    </row>
    <row r="72" spans="1:14" ht="15" customHeight="1" x14ac:dyDescent="0.2">
      <c r="A72" s="1329" t="s">
        <v>413</v>
      </c>
      <c r="B72" s="1712">
        <v>17</v>
      </c>
      <c r="C72" s="1715">
        <v>87</v>
      </c>
      <c r="D72" s="1703">
        <f t="shared" si="6"/>
        <v>5.117647058823529</v>
      </c>
      <c r="E72" s="1714">
        <v>19</v>
      </c>
      <c r="F72" s="1689">
        <v>23</v>
      </c>
      <c r="G72" s="1689">
        <v>16</v>
      </c>
      <c r="H72" s="1689">
        <v>3</v>
      </c>
      <c r="I72" s="1689">
        <v>2</v>
      </c>
      <c r="J72" s="1689"/>
      <c r="K72" s="1689">
        <v>2</v>
      </c>
      <c r="L72" s="1689"/>
      <c r="M72" s="1689">
        <v>13</v>
      </c>
      <c r="N72" s="1696">
        <v>9</v>
      </c>
    </row>
    <row r="73" spans="1:14" ht="15" customHeight="1" x14ac:dyDescent="0.2">
      <c r="A73" s="1329" t="s">
        <v>484</v>
      </c>
      <c r="B73" s="1712">
        <v>2</v>
      </c>
      <c r="C73" s="1715">
        <v>11</v>
      </c>
      <c r="D73" s="1703">
        <f>C73/B73</f>
        <v>5.5</v>
      </c>
      <c r="E73" s="1714">
        <v>3</v>
      </c>
      <c r="F73" s="1689">
        <v>2</v>
      </c>
      <c r="G73" s="1689">
        <v>2</v>
      </c>
      <c r="H73" s="1689"/>
      <c r="I73" s="1689"/>
      <c r="J73" s="1689"/>
      <c r="K73" s="1689"/>
      <c r="L73" s="1689"/>
      <c r="M73" s="1689"/>
      <c r="N73" s="1696">
        <v>4</v>
      </c>
    </row>
    <row r="74" spans="1:14" ht="15" customHeight="1" x14ac:dyDescent="0.2">
      <c r="A74" s="1329" t="s">
        <v>963</v>
      </c>
      <c r="B74" s="1712">
        <v>7</v>
      </c>
      <c r="C74" s="1715">
        <v>40</v>
      </c>
      <c r="D74" s="1703">
        <f>C74/B74</f>
        <v>5.7142857142857144</v>
      </c>
      <c r="E74" s="1714">
        <v>22</v>
      </c>
      <c r="F74" s="1689">
        <v>9</v>
      </c>
      <c r="G74" s="1689">
        <v>2</v>
      </c>
      <c r="H74" s="1689"/>
      <c r="I74" s="1689"/>
      <c r="J74" s="1689"/>
      <c r="K74" s="1689"/>
      <c r="L74" s="1689"/>
      <c r="M74" s="1689">
        <v>3</v>
      </c>
      <c r="N74" s="1696">
        <v>4</v>
      </c>
    </row>
    <row r="75" spans="1:14" ht="15" customHeight="1" x14ac:dyDescent="0.2">
      <c r="A75" s="1329" t="s">
        <v>263</v>
      </c>
      <c r="B75" s="1712">
        <v>8</v>
      </c>
      <c r="C75" s="1715">
        <v>29</v>
      </c>
      <c r="D75" s="1703">
        <f t="shared" si="6"/>
        <v>3.625</v>
      </c>
      <c r="E75" s="1714">
        <v>2</v>
      </c>
      <c r="F75" s="1689">
        <v>9</v>
      </c>
      <c r="G75" s="1689">
        <v>5</v>
      </c>
      <c r="H75" s="1689"/>
      <c r="I75" s="1689">
        <v>1</v>
      </c>
      <c r="J75" s="1689"/>
      <c r="K75" s="1689"/>
      <c r="L75" s="1689"/>
      <c r="M75" s="1689">
        <v>5</v>
      </c>
      <c r="N75" s="1696">
        <v>7</v>
      </c>
    </row>
    <row r="76" spans="1:14" ht="15" customHeight="1" x14ac:dyDescent="0.2">
      <c r="A76" s="1329" t="s">
        <v>412</v>
      </c>
      <c r="B76" s="1712">
        <v>15</v>
      </c>
      <c r="C76" s="1715">
        <v>62</v>
      </c>
      <c r="D76" s="1703">
        <f t="shared" si="6"/>
        <v>4.1333333333333337</v>
      </c>
      <c r="E76" s="1714">
        <v>26</v>
      </c>
      <c r="F76" s="1689">
        <v>18</v>
      </c>
      <c r="G76" s="1689">
        <v>8</v>
      </c>
      <c r="H76" s="1689"/>
      <c r="I76" s="1689">
        <v>1</v>
      </c>
      <c r="J76" s="1689"/>
      <c r="K76" s="1689"/>
      <c r="L76" s="1689"/>
      <c r="M76" s="1689">
        <v>4</v>
      </c>
      <c r="N76" s="1696">
        <v>5</v>
      </c>
    </row>
    <row r="77" spans="1:14" ht="15" customHeight="1" x14ac:dyDescent="0.2">
      <c r="A77" s="1329" t="s">
        <v>348</v>
      </c>
      <c r="B77" s="1712">
        <v>13</v>
      </c>
      <c r="C77" s="1715">
        <v>51</v>
      </c>
      <c r="D77" s="1703">
        <f t="shared" si="6"/>
        <v>3.9230769230769229</v>
      </c>
      <c r="E77" s="1714">
        <v>18</v>
      </c>
      <c r="F77" s="1689">
        <v>14</v>
      </c>
      <c r="G77" s="1689">
        <v>8</v>
      </c>
      <c r="H77" s="1689"/>
      <c r="I77" s="1689">
        <v>1</v>
      </c>
      <c r="J77" s="1689"/>
      <c r="K77" s="1689"/>
      <c r="L77" s="1689"/>
      <c r="M77" s="1689">
        <v>1</v>
      </c>
      <c r="N77" s="1696">
        <v>9</v>
      </c>
    </row>
    <row r="78" spans="1:14" ht="15" customHeight="1" x14ac:dyDescent="0.2">
      <c r="A78" s="1329" t="s">
        <v>352</v>
      </c>
      <c r="B78" s="1712">
        <v>11</v>
      </c>
      <c r="C78" s="1715">
        <v>62</v>
      </c>
      <c r="D78" s="1703">
        <f t="shared" si="6"/>
        <v>5.6363636363636367</v>
      </c>
      <c r="E78" s="1714">
        <v>14</v>
      </c>
      <c r="F78" s="1689">
        <v>17</v>
      </c>
      <c r="G78" s="1689">
        <v>8</v>
      </c>
      <c r="H78" s="1689">
        <v>2</v>
      </c>
      <c r="I78" s="1689">
        <v>1</v>
      </c>
      <c r="J78" s="1689"/>
      <c r="K78" s="1689"/>
      <c r="L78" s="1689"/>
      <c r="M78" s="1689">
        <v>2</v>
      </c>
      <c r="N78" s="1696">
        <v>18</v>
      </c>
    </row>
    <row r="79" spans="1:14" ht="15" customHeight="1" x14ac:dyDescent="0.2">
      <c r="A79" s="1329" t="s">
        <v>723</v>
      </c>
      <c r="B79" s="1712">
        <v>4</v>
      </c>
      <c r="C79" s="1715">
        <v>48</v>
      </c>
      <c r="D79" s="1703">
        <f t="shared" si="6"/>
        <v>12</v>
      </c>
      <c r="E79" s="1714">
        <v>30</v>
      </c>
      <c r="F79" s="1689">
        <v>8</v>
      </c>
      <c r="G79" s="1689">
        <v>3</v>
      </c>
      <c r="H79" s="1689">
        <v>1</v>
      </c>
      <c r="I79" s="1689">
        <v>1</v>
      </c>
      <c r="J79" s="1689"/>
      <c r="K79" s="1689"/>
      <c r="L79" s="1689"/>
      <c r="M79" s="1689"/>
      <c r="N79" s="1696">
        <v>5</v>
      </c>
    </row>
    <row r="80" spans="1:14" ht="15" customHeight="1" x14ac:dyDescent="0.2">
      <c r="A80" s="1329" t="s">
        <v>578</v>
      </c>
      <c r="B80" s="1712">
        <v>7</v>
      </c>
      <c r="C80" s="1715">
        <v>33</v>
      </c>
      <c r="D80" s="1703">
        <f t="shared" ref="D80" si="7">C80/B80</f>
        <v>4.7142857142857144</v>
      </c>
      <c r="E80" s="1714">
        <v>13</v>
      </c>
      <c r="F80" s="1689">
        <v>6</v>
      </c>
      <c r="G80" s="1689">
        <v>4</v>
      </c>
      <c r="H80" s="1689">
        <v>2</v>
      </c>
      <c r="I80" s="1689"/>
      <c r="J80" s="1689"/>
      <c r="K80" s="1689"/>
      <c r="L80" s="1689"/>
      <c r="M80" s="1689"/>
      <c r="N80" s="1696">
        <v>8</v>
      </c>
    </row>
    <row r="81" spans="1:14" ht="15" customHeight="1" thickBot="1" x14ac:dyDescent="0.25">
      <c r="A81" s="1331" t="s">
        <v>232</v>
      </c>
      <c r="B81" s="1697">
        <v>14</v>
      </c>
      <c r="C81" s="1698">
        <v>44</v>
      </c>
      <c r="D81" s="1703">
        <f t="shared" si="6"/>
        <v>3.1428571428571428</v>
      </c>
      <c r="E81" s="1717">
        <v>20</v>
      </c>
      <c r="F81" s="1718">
        <v>10</v>
      </c>
      <c r="G81" s="1718">
        <v>5</v>
      </c>
      <c r="H81" s="1718">
        <v>2</v>
      </c>
      <c r="I81" s="1718"/>
      <c r="J81" s="1718"/>
      <c r="K81" s="1718"/>
      <c r="L81" s="1718"/>
      <c r="M81" s="1718">
        <v>2</v>
      </c>
      <c r="N81" s="1719">
        <v>5</v>
      </c>
    </row>
    <row r="82" spans="1:14" ht="15" customHeight="1" thickBot="1" x14ac:dyDescent="0.25">
      <c r="A82" s="1327" t="s">
        <v>145</v>
      </c>
      <c r="B82" s="1702">
        <f>SUM(B68:B81)</f>
        <v>115</v>
      </c>
      <c r="C82" s="1702">
        <f>SUM(C68:C81)</f>
        <v>615</v>
      </c>
      <c r="D82" s="1703">
        <f t="shared" si="6"/>
        <v>5.3478260869565215</v>
      </c>
      <c r="E82" s="1720">
        <f>SUM(E68:E81)</f>
        <v>221</v>
      </c>
      <c r="F82" s="1720">
        <f>SUM(F68:F81)</f>
        <v>152</v>
      </c>
      <c r="G82" s="1720">
        <f>SUM(G68:G81)</f>
        <v>83</v>
      </c>
      <c r="H82" s="1720">
        <f>SUM(H68:H81)</f>
        <v>19</v>
      </c>
      <c r="I82" s="1720">
        <f>SUM(I68:I81)</f>
        <v>9</v>
      </c>
      <c r="J82" s="1720"/>
      <c r="K82" s="1720">
        <v>2</v>
      </c>
      <c r="L82" s="1720"/>
      <c r="M82" s="1720">
        <f>SUM(M68:M81)</f>
        <v>35</v>
      </c>
      <c r="N82" s="1720">
        <f>SUM(N68:N81)</f>
        <v>94</v>
      </c>
    </row>
    <row r="83" spans="1:14" ht="15" customHeight="1" thickBot="1" x14ac:dyDescent="0.25">
      <c r="A83" s="1332" t="s">
        <v>245</v>
      </c>
      <c r="B83" s="1740"/>
      <c r="C83" s="1741"/>
      <c r="D83" s="1703"/>
      <c r="E83" s="1742"/>
      <c r="F83" s="1742"/>
      <c r="G83" s="1742"/>
      <c r="H83" s="1742"/>
      <c r="I83" s="1742"/>
      <c r="J83" s="1742"/>
      <c r="K83" s="1742"/>
      <c r="L83" s="1742"/>
      <c r="M83" s="1742"/>
      <c r="N83" s="1743"/>
    </row>
    <row r="84" spans="1:14" ht="15" customHeight="1" x14ac:dyDescent="0.2">
      <c r="A84" s="1333" t="s">
        <v>236</v>
      </c>
      <c r="B84" s="1709">
        <v>11</v>
      </c>
      <c r="C84" s="1739">
        <v>40</v>
      </c>
      <c r="D84" s="1703">
        <f>C84/B84</f>
        <v>3.6363636363636362</v>
      </c>
      <c r="E84" s="240">
        <v>13</v>
      </c>
      <c r="F84" s="1691">
        <v>6</v>
      </c>
      <c r="G84" s="1691">
        <v>5</v>
      </c>
      <c r="H84" s="1691">
        <v>1</v>
      </c>
      <c r="I84" s="1691"/>
      <c r="J84" s="1691"/>
      <c r="K84" s="1691">
        <v>1</v>
      </c>
      <c r="L84" s="1691"/>
      <c r="M84" s="1691">
        <v>8</v>
      </c>
      <c r="N84" s="1692">
        <v>6</v>
      </c>
    </row>
    <row r="85" spans="1:14" ht="15" customHeight="1" x14ac:dyDescent="0.2">
      <c r="A85" s="1329" t="s">
        <v>234</v>
      </c>
      <c r="B85" s="1712">
        <v>3</v>
      </c>
      <c r="C85" s="1715">
        <v>16</v>
      </c>
      <c r="D85" s="1703">
        <f>C85/B85</f>
        <v>5.333333333333333</v>
      </c>
      <c r="E85" s="241">
        <v>10</v>
      </c>
      <c r="F85" s="1689">
        <v>2</v>
      </c>
      <c r="G85" s="1689"/>
      <c r="H85" s="1689"/>
      <c r="I85" s="1689"/>
      <c r="J85" s="1689"/>
      <c r="K85" s="1689"/>
      <c r="L85" s="1689"/>
      <c r="M85" s="1689"/>
      <c r="N85" s="1696">
        <v>4</v>
      </c>
    </row>
    <row r="86" spans="1:14" ht="15" customHeight="1" x14ac:dyDescent="0.2">
      <c r="A86" s="1329" t="s">
        <v>420</v>
      </c>
      <c r="B86" s="1712"/>
      <c r="C86" s="1715"/>
      <c r="D86" s="1703"/>
      <c r="E86" s="241"/>
      <c r="F86" s="1689"/>
      <c r="G86" s="1689"/>
      <c r="H86" s="1689"/>
      <c r="I86" s="1689"/>
      <c r="J86" s="1689"/>
      <c r="K86" s="1689"/>
      <c r="L86" s="1689"/>
      <c r="M86" s="1689"/>
      <c r="N86" s="1696"/>
    </row>
    <row r="87" spans="1:14" ht="15" customHeight="1" x14ac:dyDescent="0.2">
      <c r="A87" s="1329" t="s">
        <v>235</v>
      </c>
      <c r="B87" s="1712">
        <v>9</v>
      </c>
      <c r="C87" s="1715">
        <v>38</v>
      </c>
      <c r="D87" s="1703">
        <f t="shared" si="6"/>
        <v>4.2222222222222223</v>
      </c>
      <c r="E87" s="241">
        <v>28</v>
      </c>
      <c r="F87" s="1689">
        <v>4</v>
      </c>
      <c r="G87" s="1689">
        <v>5</v>
      </c>
      <c r="H87" s="1689"/>
      <c r="I87" s="1689"/>
      <c r="J87" s="1689"/>
      <c r="K87" s="1689"/>
      <c r="L87" s="1689"/>
      <c r="M87" s="1689"/>
      <c r="N87" s="1696">
        <v>1</v>
      </c>
    </row>
    <row r="88" spans="1:14" ht="15" customHeight="1" x14ac:dyDescent="0.2">
      <c r="A88" s="1329" t="s">
        <v>465</v>
      </c>
      <c r="B88" s="1712"/>
      <c r="C88" s="1715"/>
      <c r="D88" s="1703"/>
      <c r="E88" s="241"/>
      <c r="F88" s="1689"/>
      <c r="G88" s="1689"/>
      <c r="H88" s="1689"/>
      <c r="I88" s="1689"/>
      <c r="J88" s="1689"/>
      <c r="K88" s="1689"/>
      <c r="L88" s="1689"/>
      <c r="M88" s="1689"/>
      <c r="N88" s="1696"/>
    </row>
    <row r="89" spans="1:14" ht="15" customHeight="1" x14ac:dyDescent="0.2">
      <c r="A89" s="1329" t="s">
        <v>473</v>
      </c>
      <c r="B89" s="1712">
        <v>3</v>
      </c>
      <c r="C89" s="1715">
        <v>14</v>
      </c>
      <c r="D89" s="1703">
        <f t="shared" si="6"/>
        <v>4.666666666666667</v>
      </c>
      <c r="E89" s="241">
        <v>4</v>
      </c>
      <c r="F89" s="1689">
        <v>2</v>
      </c>
      <c r="G89" s="1689"/>
      <c r="H89" s="1689"/>
      <c r="I89" s="1689"/>
      <c r="J89" s="1689"/>
      <c r="K89" s="1689"/>
      <c r="L89" s="1689"/>
      <c r="M89" s="1689"/>
      <c r="N89" s="1696">
        <v>8</v>
      </c>
    </row>
    <row r="90" spans="1:14" ht="15" customHeight="1" x14ac:dyDescent="0.2">
      <c r="A90" s="1329" t="s">
        <v>771</v>
      </c>
      <c r="B90" s="1712">
        <v>4</v>
      </c>
      <c r="C90" s="1715">
        <v>22</v>
      </c>
      <c r="D90" s="1703">
        <f t="shared" si="6"/>
        <v>5.5</v>
      </c>
      <c r="E90" s="241">
        <v>5</v>
      </c>
      <c r="F90" s="1689">
        <v>2</v>
      </c>
      <c r="G90" s="1689">
        <v>3</v>
      </c>
      <c r="H90" s="1689">
        <v>1</v>
      </c>
      <c r="I90" s="1689">
        <v>3</v>
      </c>
      <c r="J90" s="1689"/>
      <c r="K90" s="1689"/>
      <c r="L90" s="1689"/>
      <c r="M90" s="1689"/>
      <c r="N90" s="1696">
        <v>8</v>
      </c>
    </row>
    <row r="91" spans="1:14" ht="15" customHeight="1" x14ac:dyDescent="0.2">
      <c r="A91" s="1329" t="s">
        <v>609</v>
      </c>
      <c r="B91" s="1712">
        <v>8</v>
      </c>
      <c r="C91" s="1715">
        <v>60</v>
      </c>
      <c r="D91" s="1703">
        <f t="shared" si="6"/>
        <v>7.5</v>
      </c>
      <c r="E91" s="241">
        <v>14</v>
      </c>
      <c r="F91" s="1689">
        <v>7</v>
      </c>
      <c r="G91" s="1689">
        <v>2</v>
      </c>
      <c r="H91" s="1689">
        <v>13</v>
      </c>
      <c r="I91" s="1689">
        <v>7</v>
      </c>
      <c r="J91" s="1689">
        <v>1</v>
      </c>
      <c r="K91" s="1689">
        <v>3</v>
      </c>
      <c r="L91" s="1689"/>
      <c r="M91" s="1689">
        <v>3</v>
      </c>
      <c r="N91" s="1696">
        <v>10</v>
      </c>
    </row>
    <row r="92" spans="1:14" ht="15" customHeight="1" x14ac:dyDescent="0.2">
      <c r="A92" s="1329" t="s">
        <v>469</v>
      </c>
      <c r="B92" s="1712">
        <v>9</v>
      </c>
      <c r="C92" s="1715">
        <v>44</v>
      </c>
      <c r="D92" s="1703">
        <f t="shared" si="6"/>
        <v>4.8888888888888893</v>
      </c>
      <c r="E92" s="241">
        <v>9</v>
      </c>
      <c r="F92" s="1689">
        <v>5</v>
      </c>
      <c r="G92" s="1689">
        <v>9</v>
      </c>
      <c r="H92" s="1689">
        <v>3</v>
      </c>
      <c r="I92" s="1689">
        <v>6</v>
      </c>
      <c r="J92" s="1689">
        <v>6</v>
      </c>
      <c r="K92" s="1689"/>
      <c r="L92" s="1689"/>
      <c r="M92" s="1689">
        <v>2</v>
      </c>
      <c r="N92" s="1696">
        <v>4</v>
      </c>
    </row>
    <row r="93" spans="1:14" ht="15" customHeight="1" x14ac:dyDescent="0.2">
      <c r="A93" s="1329" t="s">
        <v>821</v>
      </c>
      <c r="B93" s="1712">
        <v>3</v>
      </c>
      <c r="C93" s="1715">
        <v>5</v>
      </c>
      <c r="D93" s="1703">
        <f t="shared" ref="D93" si="8">C93/B93</f>
        <v>1.6666666666666667</v>
      </c>
      <c r="E93" s="241">
        <v>2</v>
      </c>
      <c r="F93" s="1689">
        <v>1</v>
      </c>
      <c r="G93" s="1689">
        <v>1</v>
      </c>
      <c r="H93" s="1689">
        <v>1</v>
      </c>
      <c r="I93" s="1689"/>
      <c r="J93" s="1689"/>
      <c r="K93" s="1689"/>
      <c r="L93" s="1689"/>
      <c r="M93" s="1689"/>
      <c r="N93" s="1696"/>
    </row>
    <row r="94" spans="1:14" ht="15" customHeight="1" x14ac:dyDescent="0.2">
      <c r="A94" s="1329" t="s">
        <v>418</v>
      </c>
      <c r="B94" s="1712">
        <v>6</v>
      </c>
      <c r="C94" s="1715">
        <v>58</v>
      </c>
      <c r="D94" s="1703">
        <f t="shared" si="6"/>
        <v>9.6666666666666661</v>
      </c>
      <c r="E94" s="241">
        <v>13</v>
      </c>
      <c r="F94" s="1689">
        <v>10</v>
      </c>
      <c r="G94" s="1689">
        <v>13</v>
      </c>
      <c r="H94" s="1689">
        <v>8</v>
      </c>
      <c r="I94" s="1689">
        <v>5</v>
      </c>
      <c r="J94" s="1689"/>
      <c r="K94" s="1689"/>
      <c r="L94" s="1689"/>
      <c r="M94" s="1689"/>
      <c r="N94" s="1696">
        <v>9</v>
      </c>
    </row>
    <row r="95" spans="1:14" ht="15" customHeight="1" x14ac:dyDescent="0.2">
      <c r="A95" s="1329" t="s">
        <v>123</v>
      </c>
      <c r="B95" s="1712">
        <v>10</v>
      </c>
      <c r="C95" s="1715">
        <v>53</v>
      </c>
      <c r="D95" s="1703">
        <f t="shared" si="6"/>
        <v>5.3</v>
      </c>
      <c r="E95" s="241">
        <v>4</v>
      </c>
      <c r="F95" s="1689">
        <v>9</v>
      </c>
      <c r="G95" s="1689">
        <v>18</v>
      </c>
      <c r="H95" s="1689">
        <v>6</v>
      </c>
      <c r="I95" s="1689">
        <v>5</v>
      </c>
      <c r="J95" s="1689"/>
      <c r="K95" s="1689">
        <v>2</v>
      </c>
      <c r="L95" s="1689">
        <v>1</v>
      </c>
      <c r="M95" s="1689">
        <v>1</v>
      </c>
      <c r="N95" s="1696">
        <v>7</v>
      </c>
    </row>
    <row r="96" spans="1:14" ht="15" customHeight="1" thickBot="1" x14ac:dyDescent="0.25">
      <c r="A96" s="1331" t="s">
        <v>237</v>
      </c>
      <c r="B96" s="1697">
        <v>7</v>
      </c>
      <c r="C96" s="1698">
        <v>24</v>
      </c>
      <c r="D96" s="1703">
        <f t="shared" si="6"/>
        <v>3.4285714285714284</v>
      </c>
      <c r="E96" s="1733">
        <v>5</v>
      </c>
      <c r="F96" s="1718">
        <v>9</v>
      </c>
      <c r="G96" s="1718">
        <v>5</v>
      </c>
      <c r="H96" s="1718">
        <v>1</v>
      </c>
      <c r="I96" s="1718">
        <v>1</v>
      </c>
      <c r="J96" s="1718">
        <v>1</v>
      </c>
      <c r="K96" s="1718"/>
      <c r="L96" s="1718"/>
      <c r="M96" s="1718"/>
      <c r="N96" s="1719">
        <v>2</v>
      </c>
    </row>
    <row r="97" spans="1:14" ht="15" customHeight="1" thickBot="1" x14ac:dyDescent="0.25">
      <c r="A97" s="1327" t="s">
        <v>145</v>
      </c>
      <c r="B97" s="1726">
        <f>SUM(B84:B96)</f>
        <v>73</v>
      </c>
      <c r="C97" s="1726">
        <f>SUM(C84:C96)</f>
        <v>374</v>
      </c>
      <c r="D97" s="1703">
        <f t="shared" si="6"/>
        <v>5.1232876712328768</v>
      </c>
      <c r="E97" s="1726">
        <f>SUM(E84:E96)</f>
        <v>107</v>
      </c>
      <c r="F97" s="1726">
        <f t="shared" ref="F97:N97" si="9">SUM(F84:F96)</f>
        <v>57</v>
      </c>
      <c r="G97" s="1726">
        <f t="shared" si="9"/>
        <v>61</v>
      </c>
      <c r="H97" s="1726">
        <f t="shared" si="9"/>
        <v>34</v>
      </c>
      <c r="I97" s="1726">
        <f t="shared" si="9"/>
        <v>27</v>
      </c>
      <c r="J97" s="1726">
        <f t="shared" si="9"/>
        <v>8</v>
      </c>
      <c r="K97" s="1726">
        <f t="shared" si="9"/>
        <v>6</v>
      </c>
      <c r="L97" s="1726">
        <f t="shared" si="9"/>
        <v>1</v>
      </c>
      <c r="M97" s="1726">
        <f t="shared" si="9"/>
        <v>14</v>
      </c>
      <c r="N97" s="1726">
        <f t="shared" si="9"/>
        <v>59</v>
      </c>
    </row>
    <row r="98" spans="1:14" ht="30" customHeight="1" thickBot="1" x14ac:dyDescent="0.25">
      <c r="A98" s="1320"/>
      <c r="B98" s="1321" t="s">
        <v>492</v>
      </c>
      <c r="C98" s="1321" t="s">
        <v>272</v>
      </c>
      <c r="D98" s="1303" t="s">
        <v>493</v>
      </c>
      <c r="E98" s="1322" t="s">
        <v>597</v>
      </c>
      <c r="F98" s="1322" t="s">
        <v>599</v>
      </c>
      <c r="G98" s="1322" t="s">
        <v>598</v>
      </c>
      <c r="H98" s="1322" t="s">
        <v>600</v>
      </c>
      <c r="I98" s="1322" t="s">
        <v>601</v>
      </c>
      <c r="J98" s="1322" t="s">
        <v>602</v>
      </c>
      <c r="K98" s="1322" t="s">
        <v>603</v>
      </c>
      <c r="L98" s="1322" t="s">
        <v>604</v>
      </c>
      <c r="M98" s="1322" t="s">
        <v>605</v>
      </c>
      <c r="N98" s="1322" t="s">
        <v>606</v>
      </c>
    </row>
    <row r="99" spans="1:14" ht="15" customHeight="1" thickBot="1" x14ac:dyDescent="0.25">
      <c r="A99" s="1332" t="s">
        <v>246</v>
      </c>
      <c r="B99" s="1744"/>
      <c r="C99" s="1707"/>
      <c r="D99" s="1703"/>
      <c r="E99" s="1707"/>
      <c r="F99" s="1707"/>
      <c r="G99" s="1707"/>
      <c r="H99" s="1707"/>
      <c r="I99" s="1707"/>
      <c r="J99" s="1707"/>
      <c r="K99" s="1707"/>
      <c r="L99" s="1707"/>
      <c r="M99" s="1707"/>
      <c r="N99" s="1708"/>
    </row>
    <row r="100" spans="1:14" ht="15" customHeight="1" x14ac:dyDescent="0.2">
      <c r="A100" s="1333" t="s">
        <v>238</v>
      </c>
      <c r="B100" s="1709">
        <v>50</v>
      </c>
      <c r="C100" s="1739">
        <v>226</v>
      </c>
      <c r="D100" s="1703">
        <f t="shared" si="6"/>
        <v>4.5199999999999996</v>
      </c>
      <c r="E100" s="1729">
        <v>62</v>
      </c>
      <c r="F100" s="1730">
        <v>64</v>
      </c>
      <c r="G100" s="1730">
        <v>43</v>
      </c>
      <c r="H100" s="1730">
        <v>15</v>
      </c>
      <c r="I100" s="1730">
        <v>7</v>
      </c>
      <c r="J100" s="1730">
        <v>1</v>
      </c>
      <c r="K100" s="1730">
        <v>1</v>
      </c>
      <c r="L100" s="1730">
        <v>4</v>
      </c>
      <c r="M100" s="1730"/>
      <c r="N100" s="1731">
        <v>29</v>
      </c>
    </row>
    <row r="101" spans="1:14" ht="15" customHeight="1" x14ac:dyDescent="0.2">
      <c r="A101" s="353" t="s">
        <v>1087</v>
      </c>
      <c r="B101" s="1712">
        <v>4</v>
      </c>
      <c r="C101" s="1715">
        <v>22</v>
      </c>
      <c r="D101" s="1703">
        <f t="shared" si="6"/>
        <v>5.5</v>
      </c>
      <c r="E101" s="241">
        <v>3</v>
      </c>
      <c r="F101" s="1689">
        <v>3</v>
      </c>
      <c r="G101" s="1689">
        <v>5</v>
      </c>
      <c r="H101" s="1689">
        <v>4</v>
      </c>
      <c r="I101" s="1689">
        <v>3</v>
      </c>
      <c r="J101" s="1689">
        <v>1</v>
      </c>
      <c r="K101" s="1689"/>
      <c r="L101" s="1689">
        <v>1</v>
      </c>
      <c r="M101" s="1689"/>
      <c r="N101" s="1696">
        <v>2</v>
      </c>
    </row>
    <row r="102" spans="1:14" ht="15" customHeight="1" x14ac:dyDescent="0.2">
      <c r="A102" s="353" t="s">
        <v>0</v>
      </c>
      <c r="B102" s="1712">
        <v>11</v>
      </c>
      <c r="C102" s="1715">
        <v>99</v>
      </c>
      <c r="D102" s="1703">
        <f t="shared" si="6"/>
        <v>9</v>
      </c>
      <c r="E102" s="241">
        <v>20</v>
      </c>
      <c r="F102" s="1689">
        <v>23</v>
      </c>
      <c r="G102" s="1689">
        <v>23</v>
      </c>
      <c r="H102" s="1689">
        <v>11</v>
      </c>
      <c r="I102" s="1689">
        <v>5</v>
      </c>
      <c r="J102" s="1689">
        <v>1</v>
      </c>
      <c r="K102" s="1689">
        <v>1</v>
      </c>
      <c r="L102" s="1689"/>
      <c r="M102" s="1689">
        <v>3</v>
      </c>
      <c r="N102" s="1696">
        <v>12</v>
      </c>
    </row>
    <row r="103" spans="1:14" ht="15" customHeight="1" x14ac:dyDescent="0.2">
      <c r="A103" s="1329" t="s">
        <v>239</v>
      </c>
      <c r="B103" s="1712">
        <v>27</v>
      </c>
      <c r="C103" s="1715">
        <v>181</v>
      </c>
      <c r="D103" s="1703">
        <f t="shared" si="6"/>
        <v>6.7037037037037033</v>
      </c>
      <c r="E103" s="241">
        <v>90</v>
      </c>
      <c r="F103" s="1689">
        <v>34</v>
      </c>
      <c r="G103" s="1689">
        <v>15</v>
      </c>
      <c r="H103" s="1689">
        <v>7</v>
      </c>
      <c r="I103" s="1689"/>
      <c r="J103" s="1689">
        <v>3</v>
      </c>
      <c r="K103" s="1689">
        <v>1</v>
      </c>
      <c r="L103" s="1689"/>
      <c r="M103" s="1689">
        <v>1</v>
      </c>
      <c r="N103" s="1696">
        <v>30</v>
      </c>
    </row>
    <row r="104" spans="1:14" ht="15" customHeight="1" x14ac:dyDescent="0.2">
      <c r="A104" s="1329" t="s">
        <v>590</v>
      </c>
      <c r="B104" s="1712">
        <v>14</v>
      </c>
      <c r="C104" s="1715">
        <v>46</v>
      </c>
      <c r="D104" s="1703">
        <f t="shared" si="6"/>
        <v>3.2857142857142856</v>
      </c>
      <c r="E104" s="241">
        <v>18</v>
      </c>
      <c r="F104" s="1689">
        <v>9</v>
      </c>
      <c r="G104" s="1689">
        <v>6</v>
      </c>
      <c r="H104" s="1689">
        <v>3</v>
      </c>
      <c r="I104" s="1689">
        <v>4</v>
      </c>
      <c r="J104" s="1689"/>
      <c r="K104" s="1689"/>
      <c r="L104" s="1689"/>
      <c r="M104" s="1689"/>
      <c r="N104" s="1696">
        <v>6</v>
      </c>
    </row>
    <row r="105" spans="1:14" ht="15" customHeight="1" x14ac:dyDescent="0.2">
      <c r="A105" s="1329" t="s">
        <v>300</v>
      </c>
      <c r="B105" s="1712">
        <v>16</v>
      </c>
      <c r="C105" s="1715">
        <v>67</v>
      </c>
      <c r="D105" s="1703">
        <f t="shared" si="6"/>
        <v>4.1875</v>
      </c>
      <c r="E105" s="241">
        <v>28</v>
      </c>
      <c r="F105" s="1689">
        <v>4</v>
      </c>
      <c r="G105" s="1689">
        <v>1</v>
      </c>
      <c r="H105" s="1689"/>
      <c r="I105" s="1689">
        <v>1</v>
      </c>
      <c r="J105" s="1689">
        <v>1</v>
      </c>
      <c r="K105" s="1689">
        <v>2</v>
      </c>
      <c r="L105" s="1689"/>
      <c r="M105" s="1689"/>
      <c r="N105" s="1696">
        <v>30</v>
      </c>
    </row>
    <row r="106" spans="1:14" ht="15" customHeight="1" x14ac:dyDescent="0.2">
      <c r="A106" s="1329" t="s">
        <v>1010</v>
      </c>
      <c r="B106" s="1712">
        <v>17</v>
      </c>
      <c r="C106" s="1715">
        <v>89</v>
      </c>
      <c r="D106" s="1703">
        <f t="shared" ref="D106" si="10">C106/B106</f>
        <v>5.2352941176470589</v>
      </c>
      <c r="E106" s="241">
        <v>23</v>
      </c>
      <c r="F106" s="1689">
        <v>20</v>
      </c>
      <c r="G106" s="1689">
        <v>18</v>
      </c>
      <c r="H106" s="1689">
        <v>7</v>
      </c>
      <c r="I106" s="1689">
        <v>6</v>
      </c>
      <c r="J106" s="1689">
        <v>4</v>
      </c>
      <c r="K106" s="1689">
        <v>1</v>
      </c>
      <c r="L106" s="1689"/>
      <c r="M106" s="1689">
        <v>3</v>
      </c>
      <c r="N106" s="1696">
        <v>7</v>
      </c>
    </row>
    <row r="107" spans="1:14" ht="15" customHeight="1" x14ac:dyDescent="0.2">
      <c r="A107" s="1329" t="s">
        <v>351</v>
      </c>
      <c r="B107" s="1712">
        <v>29</v>
      </c>
      <c r="C107" s="1715">
        <v>68</v>
      </c>
      <c r="D107" s="1703">
        <f t="shared" si="6"/>
        <v>2.3448275862068964</v>
      </c>
      <c r="E107" s="241">
        <v>25</v>
      </c>
      <c r="F107" s="1689">
        <v>18</v>
      </c>
      <c r="G107" s="1689">
        <v>4</v>
      </c>
      <c r="H107" s="1689">
        <v>4</v>
      </c>
      <c r="I107" s="1689"/>
      <c r="J107" s="1689"/>
      <c r="K107" s="1689"/>
      <c r="L107" s="1689"/>
      <c r="M107" s="1689">
        <v>3</v>
      </c>
      <c r="N107" s="1696">
        <v>14</v>
      </c>
    </row>
    <row r="108" spans="1:14" ht="15" customHeight="1" thickBot="1" x14ac:dyDescent="0.25">
      <c r="A108" s="1331" t="s">
        <v>580</v>
      </c>
      <c r="B108" s="1697"/>
      <c r="C108" s="1698"/>
      <c r="D108" s="1703"/>
      <c r="E108" s="1733"/>
      <c r="F108" s="1718"/>
      <c r="G108" s="1718"/>
      <c r="H108" s="1718"/>
      <c r="I108" s="1718"/>
      <c r="J108" s="1718"/>
      <c r="K108" s="1718"/>
      <c r="L108" s="1718"/>
      <c r="M108" s="1718"/>
      <c r="N108" s="1719"/>
    </row>
    <row r="109" spans="1:14" ht="15" customHeight="1" thickBot="1" x14ac:dyDescent="0.25">
      <c r="A109" s="1327" t="s">
        <v>145</v>
      </c>
      <c r="B109" s="1745">
        <f>SUM(B100:B108)</f>
        <v>168</v>
      </c>
      <c r="C109" s="1745">
        <f>SUM(C100:C108)</f>
        <v>798</v>
      </c>
      <c r="D109" s="1703">
        <f t="shared" si="6"/>
        <v>4.75</v>
      </c>
      <c r="E109" s="1720">
        <f>SUM(E100:E108)</f>
        <v>269</v>
      </c>
      <c r="F109" s="1720">
        <f t="shared" ref="F109:N109" si="11">SUM(F100:F108)</f>
        <v>175</v>
      </c>
      <c r="G109" s="1720">
        <f t="shared" si="11"/>
        <v>115</v>
      </c>
      <c r="H109" s="1720">
        <f t="shared" si="11"/>
        <v>51</v>
      </c>
      <c r="I109" s="1720">
        <f t="shared" si="11"/>
        <v>26</v>
      </c>
      <c r="J109" s="1720">
        <f t="shared" si="11"/>
        <v>11</v>
      </c>
      <c r="K109" s="1720">
        <f t="shared" si="11"/>
        <v>6</v>
      </c>
      <c r="L109" s="1720">
        <f t="shared" si="11"/>
        <v>5</v>
      </c>
      <c r="M109" s="1720">
        <f t="shared" si="11"/>
        <v>10</v>
      </c>
      <c r="N109" s="1720">
        <f t="shared" si="11"/>
        <v>130</v>
      </c>
    </row>
    <row r="110" spans="1:14" ht="15" customHeight="1" thickBot="1" x14ac:dyDescent="0.25">
      <c r="A110" s="1327" t="s">
        <v>247</v>
      </c>
      <c r="B110" s="1746">
        <v>13</v>
      </c>
      <c r="C110" s="1746">
        <v>35</v>
      </c>
      <c r="D110" s="1703">
        <f t="shared" si="6"/>
        <v>2.6923076923076925</v>
      </c>
      <c r="E110" s="1720">
        <v>12</v>
      </c>
      <c r="F110" s="1720">
        <v>9</v>
      </c>
      <c r="G110" s="1720">
        <v>3</v>
      </c>
      <c r="H110" s="1720">
        <v>3</v>
      </c>
      <c r="I110" s="1720">
        <v>1</v>
      </c>
      <c r="J110" s="1720"/>
      <c r="K110" s="1720"/>
      <c r="L110" s="1720"/>
      <c r="M110" s="1720"/>
      <c r="N110" s="1720">
        <v>7</v>
      </c>
    </row>
    <row r="111" spans="1:14" ht="15" customHeight="1" thickBot="1" x14ac:dyDescent="0.25">
      <c r="A111" s="1327" t="s">
        <v>345</v>
      </c>
      <c r="B111" s="1746">
        <v>82</v>
      </c>
      <c r="C111" s="1746">
        <v>363</v>
      </c>
      <c r="D111" s="1703">
        <f t="shared" si="6"/>
        <v>4.4268292682926829</v>
      </c>
      <c r="E111" s="1720">
        <v>116</v>
      </c>
      <c r="F111" s="1720">
        <v>74</v>
      </c>
      <c r="G111" s="1720">
        <v>47</v>
      </c>
      <c r="H111" s="1720">
        <v>35</v>
      </c>
      <c r="I111" s="1720">
        <v>15</v>
      </c>
      <c r="J111" s="1720">
        <v>6</v>
      </c>
      <c r="K111" s="1720">
        <v>3</v>
      </c>
      <c r="L111" s="1720">
        <v>6</v>
      </c>
      <c r="M111" s="1720">
        <v>8</v>
      </c>
      <c r="N111" s="1720">
        <v>53</v>
      </c>
    </row>
    <row r="112" spans="1:14" ht="15" customHeight="1" thickBot="1" x14ac:dyDescent="0.25">
      <c r="A112" s="1320" t="s">
        <v>355</v>
      </c>
      <c r="B112" s="1321">
        <f>B111+B110+B109+B97+B82+B66+B46+B34+B27+B13</f>
        <v>1724</v>
      </c>
      <c r="C112" s="1321">
        <f>C111+C110+C109+C97+C82+C66+C46+C34+C27+C13</f>
        <v>10369</v>
      </c>
      <c r="D112" s="2295">
        <f t="shared" si="6"/>
        <v>6.0145011600928076</v>
      </c>
      <c r="E112" s="1321">
        <f t="shared" ref="E112:N112" si="12">E111+E110+E109+E97+E82+E66+E46+E34+E27+E13</f>
        <v>3470</v>
      </c>
      <c r="F112" s="1321">
        <f t="shared" si="12"/>
        <v>1935</v>
      </c>
      <c r="G112" s="1321">
        <f t="shared" si="12"/>
        <v>1448</v>
      </c>
      <c r="H112" s="1321">
        <f t="shared" si="12"/>
        <v>710</v>
      </c>
      <c r="I112" s="1321">
        <f t="shared" si="12"/>
        <v>378</v>
      </c>
      <c r="J112" s="1321">
        <f t="shared" si="12"/>
        <v>159</v>
      </c>
      <c r="K112" s="1321">
        <f t="shared" si="12"/>
        <v>142</v>
      </c>
      <c r="L112" s="1321">
        <f t="shared" si="12"/>
        <v>108</v>
      </c>
      <c r="M112" s="1321">
        <f t="shared" si="12"/>
        <v>461</v>
      </c>
      <c r="N112" s="1321">
        <f t="shared" si="12"/>
        <v>1558</v>
      </c>
    </row>
    <row r="113" spans="1:14" ht="23.25" customHeight="1" x14ac:dyDescent="0.2">
      <c r="A113" s="1809" t="s">
        <v>648</v>
      </c>
      <c r="B113" s="1808"/>
      <c r="C113" s="1808"/>
      <c r="E113" s="1747"/>
      <c r="F113" s="1747"/>
      <c r="G113" s="1747"/>
    </row>
    <row r="114" spans="1:14" x14ac:dyDescent="0.2">
      <c r="E114" s="1747"/>
      <c r="F114" s="1747"/>
      <c r="G114" s="1747"/>
    </row>
    <row r="120" spans="1:14" x14ac:dyDescent="0.2">
      <c r="A120" s="228"/>
      <c r="B120" s="229"/>
      <c r="C120" s="229"/>
      <c r="D120" s="230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</sheetData>
  <phoneticPr fontId="0" type="noConversion"/>
  <pageMargins left="0.39370078740157483" right="0.39370078740157483" top="0.59055118110236227" bottom="0.19685039370078741" header="0.19685039370078741" footer="0.51181102362204722"/>
  <pageSetup paperSize="9" scale="59" orientation="landscape" r:id="rId1"/>
  <headerFooter alignWithMargins="0">
    <oddHeader>&amp;C&amp;"Times New Roman,Kalın"&amp;12LİSANSÜSTÜ DERS VE NOT İSTATİSTİKLERİ (2015-2016 EĞİTİM ÖĞRETİM YILI I. DÖNEMİ)</oddHeader>
  </headerFooter>
  <rowBreaks count="1" manualBreakCount="1">
    <brk id="53" max="1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20"/>
  <sheetViews>
    <sheetView zoomScaleNormal="100" workbookViewId="0">
      <selection activeCell="M20" sqref="M20"/>
    </sheetView>
  </sheetViews>
  <sheetFormatPr defaultRowHeight="12.75" x14ac:dyDescent="0.2"/>
  <cols>
    <col min="1" max="1" width="38.42578125" customWidth="1"/>
    <col min="2" max="2" width="11.42578125" customWidth="1"/>
    <col min="3" max="3" width="7.85546875" customWidth="1"/>
    <col min="4" max="4" width="8.5703125" customWidth="1"/>
    <col min="5" max="5" width="7.42578125" customWidth="1"/>
    <col min="6" max="6" width="24.7109375" customWidth="1"/>
    <col min="7" max="7" width="17.85546875" customWidth="1"/>
    <col min="8" max="8" width="11" customWidth="1"/>
    <col min="9" max="9" width="7.28515625" customWidth="1"/>
    <col min="10" max="10" width="9.7109375" customWidth="1"/>
    <col min="11" max="11" width="7.28515625" customWidth="1"/>
    <col min="12" max="12" width="23.5703125" customWidth="1"/>
    <col min="13" max="13" width="17.140625" customWidth="1"/>
  </cols>
  <sheetData>
    <row r="2" spans="1:13" ht="15.75" x14ac:dyDescent="0.25">
      <c r="A2" s="2571" t="s">
        <v>721</v>
      </c>
      <c r="B2" s="2572"/>
      <c r="C2" s="2572"/>
      <c r="D2" s="2572"/>
      <c r="E2" s="2572"/>
      <c r="F2" s="2572"/>
      <c r="G2" s="2572"/>
      <c r="H2" s="2572"/>
      <c r="I2" s="2572"/>
      <c r="J2" s="2572"/>
      <c r="K2" s="2572"/>
      <c r="L2" s="2572"/>
      <c r="M2" s="2572"/>
    </row>
    <row r="3" spans="1:13" ht="16.5" thickBot="1" x14ac:dyDescent="0.3">
      <c r="A3" s="632"/>
    </row>
    <row r="4" spans="1:13" ht="16.5" thickBot="1" x14ac:dyDescent="0.3">
      <c r="A4" s="635"/>
      <c r="B4" s="2568" t="s">
        <v>959</v>
      </c>
      <c r="C4" s="2568"/>
      <c r="D4" s="2568"/>
      <c r="E4" s="2569"/>
      <c r="F4" s="2569"/>
      <c r="G4" s="2570"/>
      <c r="H4" s="2568" t="s">
        <v>960</v>
      </c>
      <c r="I4" s="2568"/>
      <c r="J4" s="2568"/>
      <c r="K4" s="2569"/>
      <c r="L4" s="2569"/>
      <c r="M4" s="2570"/>
    </row>
    <row r="5" spans="1:13" ht="48" thickBot="1" x14ac:dyDescent="0.3">
      <c r="A5" s="762"/>
      <c r="B5" s="749" t="s">
        <v>781</v>
      </c>
      <c r="C5" s="749" t="s">
        <v>737</v>
      </c>
      <c r="D5" s="749" t="s">
        <v>738</v>
      </c>
      <c r="E5" s="749" t="s">
        <v>739</v>
      </c>
      <c r="F5" s="749" t="s">
        <v>782</v>
      </c>
      <c r="G5" s="773" t="s">
        <v>794</v>
      </c>
      <c r="H5" s="749" t="s">
        <v>781</v>
      </c>
      <c r="I5" s="749" t="s">
        <v>737</v>
      </c>
      <c r="J5" s="749" t="s">
        <v>738</v>
      </c>
      <c r="K5" s="749" t="s">
        <v>739</v>
      </c>
      <c r="L5" s="749" t="s">
        <v>782</v>
      </c>
      <c r="M5" s="773" t="s">
        <v>794</v>
      </c>
    </row>
    <row r="6" spans="1:13" ht="15.75" x14ac:dyDescent="0.25">
      <c r="A6" s="764" t="s">
        <v>784</v>
      </c>
      <c r="B6" s="750">
        <v>4988</v>
      </c>
      <c r="C6" s="751">
        <v>853</v>
      </c>
      <c r="D6" s="751">
        <v>313</v>
      </c>
      <c r="E6" s="751">
        <v>203</v>
      </c>
      <c r="F6" s="752">
        <v>6.28</v>
      </c>
      <c r="G6" s="772">
        <v>4.07</v>
      </c>
      <c r="H6" s="750">
        <v>5244</v>
      </c>
      <c r="I6" s="751">
        <v>908</v>
      </c>
      <c r="J6" s="751">
        <v>302</v>
      </c>
      <c r="K6" s="751">
        <v>145</v>
      </c>
      <c r="L6" s="752">
        <v>5.76</v>
      </c>
      <c r="M6" s="772">
        <v>2.77</v>
      </c>
    </row>
    <row r="7" spans="1:13" ht="15.75" x14ac:dyDescent="0.25">
      <c r="A7" s="633" t="s">
        <v>785</v>
      </c>
      <c r="B7" s="753">
        <v>3288</v>
      </c>
      <c r="C7" s="754">
        <v>867</v>
      </c>
      <c r="D7" s="754">
        <v>366</v>
      </c>
      <c r="E7" s="754">
        <v>235</v>
      </c>
      <c r="F7" s="755">
        <v>11.13</v>
      </c>
      <c r="G7" s="774">
        <v>7.15</v>
      </c>
      <c r="H7" s="753">
        <v>4095</v>
      </c>
      <c r="I7" s="754">
        <v>944</v>
      </c>
      <c r="J7" s="754">
        <v>387</v>
      </c>
      <c r="K7" s="754">
        <v>222</v>
      </c>
      <c r="L7" s="755">
        <v>9.4499999999999993</v>
      </c>
      <c r="M7" s="774">
        <v>5.42</v>
      </c>
    </row>
    <row r="8" spans="1:13" ht="15.75" x14ac:dyDescent="0.25">
      <c r="A8" s="633" t="s">
        <v>786</v>
      </c>
      <c r="B8" s="753">
        <v>2386</v>
      </c>
      <c r="C8" s="754">
        <v>884</v>
      </c>
      <c r="D8" s="754">
        <v>377</v>
      </c>
      <c r="E8" s="754">
        <v>271</v>
      </c>
      <c r="F8" s="755">
        <v>15.8</v>
      </c>
      <c r="G8" s="774">
        <v>11.36</v>
      </c>
      <c r="H8" s="753">
        <v>2263</v>
      </c>
      <c r="I8" s="754">
        <v>781</v>
      </c>
      <c r="J8" s="754">
        <v>315</v>
      </c>
      <c r="K8" s="754">
        <v>222</v>
      </c>
      <c r="L8" s="752">
        <v>13.92</v>
      </c>
      <c r="M8" s="774">
        <v>9.81</v>
      </c>
    </row>
    <row r="9" spans="1:13" ht="15.75" x14ac:dyDescent="0.25">
      <c r="A9" s="633" t="s">
        <v>787</v>
      </c>
      <c r="B9" s="753">
        <v>1845</v>
      </c>
      <c r="C9" s="754">
        <v>884</v>
      </c>
      <c r="D9" s="754">
        <v>447</v>
      </c>
      <c r="E9" s="754">
        <v>331</v>
      </c>
      <c r="F9" s="755">
        <v>24.23</v>
      </c>
      <c r="G9" s="774">
        <v>17.940000000000001</v>
      </c>
      <c r="H9" s="753">
        <v>1851</v>
      </c>
      <c r="I9" s="754">
        <v>855</v>
      </c>
      <c r="J9" s="754">
        <v>394</v>
      </c>
      <c r="K9" s="754">
        <v>307</v>
      </c>
      <c r="L9" s="755">
        <v>21.29</v>
      </c>
      <c r="M9" s="774">
        <v>16.59</v>
      </c>
    </row>
    <row r="10" spans="1:13" ht="15.75" x14ac:dyDescent="0.25">
      <c r="A10" s="633" t="s">
        <v>788</v>
      </c>
      <c r="B10" s="753">
        <v>31</v>
      </c>
      <c r="C10" s="754">
        <v>21</v>
      </c>
      <c r="D10" s="754">
        <v>8</v>
      </c>
      <c r="E10" s="754">
        <v>7</v>
      </c>
      <c r="F10" s="755">
        <v>25.81</v>
      </c>
      <c r="G10" s="774">
        <v>22.58</v>
      </c>
      <c r="H10" s="753">
        <v>34</v>
      </c>
      <c r="I10" s="754">
        <v>21</v>
      </c>
      <c r="J10" s="754">
        <v>7</v>
      </c>
      <c r="K10" s="754">
        <v>4</v>
      </c>
      <c r="L10" s="752">
        <v>20.59</v>
      </c>
      <c r="M10" s="774">
        <v>11.76</v>
      </c>
    </row>
    <row r="11" spans="1:13" ht="15.75" x14ac:dyDescent="0.25">
      <c r="A11" s="633" t="s">
        <v>793</v>
      </c>
      <c r="B11" s="753">
        <v>28</v>
      </c>
      <c r="C11" s="754">
        <v>9</v>
      </c>
      <c r="D11" s="754">
        <v>5</v>
      </c>
      <c r="E11" s="754">
        <v>4</v>
      </c>
      <c r="F11" s="755">
        <v>17.86</v>
      </c>
      <c r="G11" s="774">
        <v>14.29</v>
      </c>
      <c r="H11" s="753">
        <v>51</v>
      </c>
      <c r="I11" s="754">
        <v>16</v>
      </c>
      <c r="J11" s="754">
        <v>7</v>
      </c>
      <c r="K11" s="754">
        <v>5</v>
      </c>
      <c r="L11" s="755">
        <v>13.73</v>
      </c>
      <c r="M11" s="774">
        <v>9.8000000000000007</v>
      </c>
    </row>
    <row r="12" spans="1:13" ht="15.75" x14ac:dyDescent="0.25">
      <c r="A12" s="633" t="s">
        <v>791</v>
      </c>
      <c r="B12" s="753">
        <v>336</v>
      </c>
      <c r="C12" s="754">
        <v>84</v>
      </c>
      <c r="D12" s="754">
        <v>54</v>
      </c>
      <c r="E12" s="754">
        <v>37</v>
      </c>
      <c r="F12" s="755">
        <v>16.07</v>
      </c>
      <c r="G12" s="774">
        <v>11.01</v>
      </c>
      <c r="H12" s="753">
        <v>451</v>
      </c>
      <c r="I12" s="754">
        <v>111</v>
      </c>
      <c r="J12" s="754">
        <v>44</v>
      </c>
      <c r="K12" s="754">
        <v>26</v>
      </c>
      <c r="L12" s="752">
        <v>9.76</v>
      </c>
      <c r="M12" s="774">
        <v>5.76</v>
      </c>
    </row>
    <row r="13" spans="1:13" ht="15.75" x14ac:dyDescent="0.25">
      <c r="A13" s="633" t="s">
        <v>792</v>
      </c>
      <c r="B13" s="753">
        <v>21</v>
      </c>
      <c r="C13" s="754">
        <v>2</v>
      </c>
      <c r="D13" s="754">
        <v>2</v>
      </c>
      <c r="E13" s="754">
        <v>2</v>
      </c>
      <c r="F13" s="755">
        <v>9.52</v>
      </c>
      <c r="G13" s="774">
        <v>9.52</v>
      </c>
      <c r="H13" s="753">
        <v>31</v>
      </c>
      <c r="I13" s="754">
        <v>6</v>
      </c>
      <c r="J13" s="754">
        <v>4</v>
      </c>
      <c r="K13" s="754">
        <v>4</v>
      </c>
      <c r="L13" s="755">
        <v>12.9</v>
      </c>
      <c r="M13" s="774">
        <v>12.9</v>
      </c>
    </row>
    <row r="14" spans="1:13" ht="15.75" x14ac:dyDescent="0.25">
      <c r="A14" s="633" t="s">
        <v>961</v>
      </c>
      <c r="B14" s="756">
        <v>2</v>
      </c>
      <c r="C14" s="757">
        <v>2</v>
      </c>
      <c r="D14" s="757">
        <v>1</v>
      </c>
      <c r="E14" s="757">
        <v>1</v>
      </c>
      <c r="F14" s="758">
        <v>50</v>
      </c>
      <c r="G14" s="774">
        <v>50</v>
      </c>
      <c r="H14" s="756">
        <v>9</v>
      </c>
      <c r="I14" s="757">
        <v>1</v>
      </c>
      <c r="J14" s="757">
        <v>1</v>
      </c>
      <c r="K14" s="757">
        <v>1</v>
      </c>
      <c r="L14" s="752">
        <v>11.11</v>
      </c>
      <c r="M14" s="774">
        <v>11.11</v>
      </c>
    </row>
    <row r="15" spans="1:13" ht="15.75" x14ac:dyDescent="0.25">
      <c r="A15" s="633" t="s">
        <v>783</v>
      </c>
      <c r="B15" s="756">
        <v>58</v>
      </c>
      <c r="C15" s="757">
        <v>29</v>
      </c>
      <c r="D15" s="757">
        <v>22</v>
      </c>
      <c r="E15" s="757">
        <v>20</v>
      </c>
      <c r="F15" s="758">
        <v>37.93</v>
      </c>
      <c r="G15" s="774">
        <v>34.479999999999997</v>
      </c>
      <c r="H15" s="756">
        <v>50</v>
      </c>
      <c r="I15" s="757">
        <v>19</v>
      </c>
      <c r="J15" s="757">
        <v>14</v>
      </c>
      <c r="K15" s="757">
        <v>13</v>
      </c>
      <c r="L15" s="752">
        <v>28</v>
      </c>
      <c r="M15" s="774">
        <v>26</v>
      </c>
    </row>
    <row r="16" spans="1:13" ht="15.75" x14ac:dyDescent="0.25">
      <c r="A16" s="633" t="s">
        <v>790</v>
      </c>
      <c r="B16" s="753">
        <v>16</v>
      </c>
      <c r="C16" s="754"/>
      <c r="D16" s="754"/>
      <c r="E16" s="754"/>
      <c r="F16" s="755">
        <v>0</v>
      </c>
      <c r="G16" s="774">
        <v>0</v>
      </c>
      <c r="H16" s="753">
        <v>14</v>
      </c>
      <c r="I16" s="754">
        <v>5</v>
      </c>
      <c r="J16" s="754">
        <v>2</v>
      </c>
      <c r="K16" s="754">
        <v>2</v>
      </c>
      <c r="L16" s="752">
        <v>14.29</v>
      </c>
      <c r="M16" s="774">
        <v>14.29</v>
      </c>
    </row>
    <row r="17" spans="1:13" ht="15.75" x14ac:dyDescent="0.25">
      <c r="A17" s="633" t="s">
        <v>722</v>
      </c>
      <c r="B17" s="753">
        <v>137</v>
      </c>
      <c r="C17" s="754">
        <v>43</v>
      </c>
      <c r="D17" s="754">
        <v>15</v>
      </c>
      <c r="E17" s="754">
        <v>9</v>
      </c>
      <c r="F17" s="755">
        <v>10.95</v>
      </c>
      <c r="G17" s="774">
        <v>6.57</v>
      </c>
      <c r="H17" s="753">
        <v>143</v>
      </c>
      <c r="I17" s="754">
        <v>27</v>
      </c>
      <c r="J17" s="754">
        <v>15</v>
      </c>
      <c r="K17" s="754">
        <v>11</v>
      </c>
      <c r="L17" s="755">
        <v>10.49</v>
      </c>
      <c r="M17" s="774">
        <v>7.69</v>
      </c>
    </row>
    <row r="18" spans="1:13" ht="15" customHeight="1" x14ac:dyDescent="0.25">
      <c r="A18" s="761" t="s">
        <v>789</v>
      </c>
      <c r="B18" s="753">
        <v>2</v>
      </c>
      <c r="C18" s="754">
        <v>2</v>
      </c>
      <c r="D18" s="754">
        <v>2</v>
      </c>
      <c r="E18" s="754">
        <v>1</v>
      </c>
      <c r="F18" s="755">
        <v>100</v>
      </c>
      <c r="G18" s="774">
        <v>50</v>
      </c>
      <c r="H18" s="753"/>
      <c r="I18" s="754"/>
      <c r="J18" s="754"/>
      <c r="K18" s="754"/>
      <c r="L18" s="752"/>
      <c r="M18" s="774"/>
    </row>
    <row r="19" spans="1:13" ht="16.5" thickBot="1" x14ac:dyDescent="0.3">
      <c r="A19" s="634" t="s">
        <v>440</v>
      </c>
      <c r="B19" s="753">
        <v>10</v>
      </c>
      <c r="C19" s="754">
        <v>5</v>
      </c>
      <c r="D19" s="754">
        <v>3</v>
      </c>
      <c r="E19" s="754">
        <v>3</v>
      </c>
      <c r="F19" s="755">
        <v>30</v>
      </c>
      <c r="G19" s="775">
        <v>30</v>
      </c>
      <c r="H19" s="753">
        <v>11</v>
      </c>
      <c r="I19" s="754"/>
      <c r="J19" s="754"/>
      <c r="K19" s="754"/>
      <c r="L19" s="755"/>
      <c r="M19" s="775">
        <v>0</v>
      </c>
    </row>
    <row r="20" spans="1:13" ht="16.5" thickBot="1" x14ac:dyDescent="0.3">
      <c r="A20" s="763" t="s">
        <v>145</v>
      </c>
      <c r="B20" s="759">
        <f>SUM(B6:B19)</f>
        <v>13148</v>
      </c>
      <c r="C20" s="759">
        <f>SUM(C6:C19)</f>
        <v>3685</v>
      </c>
      <c r="D20" s="759">
        <f>SUM(D6:D19)</f>
        <v>1615</v>
      </c>
      <c r="E20" s="759">
        <f>SUM(E6:E19)</f>
        <v>1124</v>
      </c>
      <c r="F20" s="760">
        <v>12.28</v>
      </c>
      <c r="G20" s="776">
        <v>8.5500000000000007</v>
      </c>
      <c r="H20" s="759">
        <f>SUM(H6:H19)</f>
        <v>14247</v>
      </c>
      <c r="I20" s="759">
        <f>SUM(I6:I19)</f>
        <v>3694</v>
      </c>
      <c r="J20" s="759">
        <f>SUM(J6:J19)</f>
        <v>1492</v>
      </c>
      <c r="K20" s="759">
        <f>SUM(K6:K19)</f>
        <v>962</v>
      </c>
      <c r="L20" s="760">
        <v>10.47</v>
      </c>
      <c r="M20" s="776">
        <v>6.75</v>
      </c>
    </row>
  </sheetData>
  <mergeCells count="3">
    <mergeCell ref="B4:G4"/>
    <mergeCell ref="H4:M4"/>
    <mergeCell ref="A2:M2"/>
  </mergeCells>
  <phoneticPr fontId="55" type="noConversion"/>
  <pageMargins left="0.75" right="0.75" top="1" bottom="1" header="0.5" footer="0.5"/>
  <pageSetup paperSize="9" scale="67" orientation="landscape" horizontalDpi="4294967292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>
    <tabColor rgb="FF00B050"/>
  </sheetPr>
  <dimension ref="A2:E58"/>
  <sheetViews>
    <sheetView topLeftCell="A4" zoomScaleNormal="100" workbookViewId="0">
      <selection activeCell="C14" sqref="C14"/>
    </sheetView>
  </sheetViews>
  <sheetFormatPr defaultRowHeight="12.75" x14ac:dyDescent="0.2"/>
  <cols>
    <col min="1" max="1" width="2.140625" style="4" customWidth="1"/>
    <col min="2" max="2" width="21.140625" style="16" customWidth="1"/>
    <col min="3" max="3" width="24.140625" style="4" customWidth="1"/>
    <col min="4" max="4" width="20.7109375" style="4" customWidth="1"/>
    <col min="5" max="5" width="23.5703125" style="4" customWidth="1"/>
    <col min="6" max="6" width="16.85546875" style="4" customWidth="1"/>
    <col min="7" max="16384" width="9.140625" style="4"/>
  </cols>
  <sheetData>
    <row r="2" spans="1:5" ht="13.5" thickBot="1" x14ac:dyDescent="0.25"/>
    <row r="3" spans="1:5" ht="50.1" customHeight="1" x14ac:dyDescent="0.25">
      <c r="B3" s="340" t="s">
        <v>64</v>
      </c>
      <c r="C3" s="343" t="s">
        <v>3</v>
      </c>
      <c r="D3" s="343" t="s">
        <v>62</v>
      </c>
      <c r="E3" s="343" t="s">
        <v>63</v>
      </c>
    </row>
    <row r="4" spans="1:5" ht="36" customHeight="1" x14ac:dyDescent="0.25">
      <c r="B4" s="341">
        <v>2005</v>
      </c>
      <c r="C4" s="346">
        <v>1191</v>
      </c>
      <c r="D4" s="346">
        <v>22091</v>
      </c>
      <c r="E4" s="338">
        <v>5.4</v>
      </c>
    </row>
    <row r="5" spans="1:5" ht="36" customHeight="1" x14ac:dyDescent="0.25">
      <c r="B5" s="341">
        <v>2006</v>
      </c>
      <c r="C5" s="346">
        <v>1287</v>
      </c>
      <c r="D5" s="346">
        <v>22701</v>
      </c>
      <c r="E5" s="338">
        <v>5.7</v>
      </c>
    </row>
    <row r="6" spans="1:5" ht="36" customHeight="1" x14ac:dyDescent="0.25">
      <c r="B6" s="341">
        <v>2007</v>
      </c>
      <c r="C6" s="346">
        <v>1381</v>
      </c>
      <c r="D6" s="346">
        <v>22220</v>
      </c>
      <c r="E6" s="338">
        <v>6.2</v>
      </c>
    </row>
    <row r="7" spans="1:5" ht="36" customHeight="1" x14ac:dyDescent="0.25">
      <c r="B7" s="341">
        <v>2008</v>
      </c>
      <c r="C7" s="346">
        <v>1484</v>
      </c>
      <c r="D7" s="346">
        <v>22232</v>
      </c>
      <c r="E7" s="339">
        <f>C7*100/D7</f>
        <v>6.6750629722921913</v>
      </c>
    </row>
    <row r="8" spans="1:5" ht="36" customHeight="1" x14ac:dyDescent="0.25">
      <c r="B8" s="341">
        <v>2009</v>
      </c>
      <c r="C8" s="346">
        <v>1514</v>
      </c>
      <c r="D8" s="346">
        <v>23293</v>
      </c>
      <c r="E8" s="339">
        <v>6.4</v>
      </c>
    </row>
    <row r="9" spans="1:5" ht="36" customHeight="1" x14ac:dyDescent="0.25">
      <c r="B9" s="341">
        <v>2010</v>
      </c>
      <c r="C9" s="346">
        <v>1654</v>
      </c>
      <c r="D9" s="346">
        <v>23423</v>
      </c>
      <c r="E9" s="338">
        <v>7.1</v>
      </c>
    </row>
    <row r="10" spans="1:5" ht="36" customHeight="1" x14ac:dyDescent="0.25">
      <c r="B10" s="341">
        <v>2011</v>
      </c>
      <c r="C10" s="346">
        <v>1706</v>
      </c>
      <c r="D10" s="346">
        <v>24650</v>
      </c>
      <c r="E10" s="348">
        <v>7</v>
      </c>
    </row>
    <row r="11" spans="1:5" ht="36" customHeight="1" thickBot="1" x14ac:dyDescent="0.3">
      <c r="B11" s="342">
        <v>2012</v>
      </c>
      <c r="C11" s="347">
        <v>1876</v>
      </c>
      <c r="D11" s="347">
        <v>25161</v>
      </c>
      <c r="E11" s="345">
        <v>7.5</v>
      </c>
    </row>
    <row r="12" spans="1:5" ht="36" customHeight="1" thickBot="1" x14ac:dyDescent="0.3">
      <c r="B12" s="342">
        <v>2013</v>
      </c>
      <c r="C12" s="347">
        <v>1773</v>
      </c>
      <c r="D12" s="347">
        <v>25779</v>
      </c>
      <c r="E12" s="771">
        <v>7</v>
      </c>
    </row>
    <row r="13" spans="1:5" ht="36" customHeight="1" thickBot="1" x14ac:dyDescent="0.3">
      <c r="B13" s="342">
        <v>2014</v>
      </c>
      <c r="C13" s="1195">
        <v>1804</v>
      </c>
      <c r="D13" s="347">
        <v>26349</v>
      </c>
      <c r="E13" s="771">
        <v>6.9</v>
      </c>
    </row>
    <row r="14" spans="1:5" ht="36.75" customHeight="1" thickBot="1" x14ac:dyDescent="0.3">
      <c r="B14" s="342">
        <v>2015</v>
      </c>
      <c r="C14" s="1195">
        <v>1756</v>
      </c>
      <c r="D14" s="347">
        <v>26739</v>
      </c>
      <c r="E14" s="771">
        <v>7</v>
      </c>
    </row>
    <row r="15" spans="1:5" x14ac:dyDescent="0.2">
      <c r="A15" s="62"/>
    </row>
    <row r="18" spans="2:2" x14ac:dyDescent="0.2">
      <c r="B18" s="16" t="s">
        <v>736</v>
      </c>
    </row>
    <row r="58" spans="1:1" x14ac:dyDescent="0.2">
      <c r="A58" s="14"/>
    </row>
  </sheetData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8" orientation="portrait" r:id="rId1"/>
  <headerFooter alignWithMargins="0">
    <oddHeader>&amp;C&amp;"Times New Roman,Kalın"&amp;12YILLARA GÖRE ULUSLARARASI ÖĞRENCİ SAYILARI VE YÜZDESİ
    (2015/2016- I )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>
    <tabColor rgb="FF00B050"/>
  </sheetPr>
  <dimension ref="A1:J132"/>
  <sheetViews>
    <sheetView topLeftCell="A94" zoomScaleNormal="100" zoomScalePageLayoutView="70" workbookViewId="0">
      <selection activeCell="M122" sqref="M122"/>
    </sheetView>
  </sheetViews>
  <sheetFormatPr defaultRowHeight="12.75" x14ac:dyDescent="0.2"/>
  <cols>
    <col min="1" max="1" width="51.140625" style="14" customWidth="1"/>
    <col min="2" max="4" width="19.7109375" style="42" customWidth="1"/>
    <col min="5" max="5" width="14.42578125" style="42" customWidth="1"/>
    <col min="8" max="16384" width="9.140625" style="14"/>
  </cols>
  <sheetData>
    <row r="1" spans="1:5" ht="21.6" customHeight="1" thickBot="1" x14ac:dyDescent="0.25">
      <c r="A1" s="355"/>
      <c r="B1" s="190" t="s">
        <v>460</v>
      </c>
      <c r="C1" s="190" t="s">
        <v>328</v>
      </c>
      <c r="D1" s="190" t="s">
        <v>464</v>
      </c>
      <c r="E1" s="14"/>
    </row>
    <row r="2" spans="1:5" ht="15" customHeight="1" thickBot="1" x14ac:dyDescent="0.3">
      <c r="A2" s="155" t="s">
        <v>305</v>
      </c>
      <c r="B2" s="368"/>
      <c r="C2" s="375"/>
      <c r="D2" s="368"/>
      <c r="E2" s="14"/>
    </row>
    <row r="3" spans="1:5" ht="15" customHeight="1" x14ac:dyDescent="0.25">
      <c r="A3" s="156" t="s">
        <v>153</v>
      </c>
      <c r="B3" s="368">
        <v>14</v>
      </c>
      <c r="C3" s="375">
        <v>2</v>
      </c>
      <c r="D3" s="368">
        <v>6</v>
      </c>
      <c r="E3" s="14"/>
    </row>
    <row r="4" spans="1:5" ht="15" customHeight="1" x14ac:dyDescent="0.35">
      <c r="A4" s="233" t="s">
        <v>687</v>
      </c>
      <c r="B4" s="368"/>
      <c r="C4" s="375"/>
      <c r="D4" s="368"/>
      <c r="E4" s="14"/>
    </row>
    <row r="5" spans="1:5" ht="15" customHeight="1" x14ac:dyDescent="0.25">
      <c r="A5" s="157" t="s">
        <v>150</v>
      </c>
      <c r="B5" s="368">
        <v>64</v>
      </c>
      <c r="C5" s="375">
        <v>21</v>
      </c>
      <c r="D5" s="368">
        <v>15</v>
      </c>
      <c r="E5" s="14"/>
    </row>
    <row r="6" spans="1:5" ht="15" customHeight="1" x14ac:dyDescent="0.35">
      <c r="A6" s="233" t="s">
        <v>688</v>
      </c>
      <c r="B6" s="368"/>
      <c r="C6" s="375">
        <v>4</v>
      </c>
      <c r="D6" s="368"/>
      <c r="E6" s="14"/>
    </row>
    <row r="7" spans="1:5" ht="17.100000000000001" customHeight="1" x14ac:dyDescent="0.35">
      <c r="A7" s="233" t="s">
        <v>689</v>
      </c>
      <c r="B7" s="368"/>
      <c r="C7" s="375">
        <v>3</v>
      </c>
      <c r="D7" s="368"/>
      <c r="E7" s="14"/>
    </row>
    <row r="8" spans="1:5" ht="15" customHeight="1" x14ac:dyDescent="0.35">
      <c r="A8" s="233" t="s">
        <v>690</v>
      </c>
      <c r="B8" s="368"/>
      <c r="C8" s="375">
        <v>5</v>
      </c>
      <c r="D8" s="368"/>
      <c r="E8" s="14"/>
    </row>
    <row r="9" spans="1:5" ht="15" customHeight="1" x14ac:dyDescent="0.35">
      <c r="A9" s="233" t="s">
        <v>691</v>
      </c>
      <c r="B9" s="368"/>
      <c r="C9" s="375">
        <v>8</v>
      </c>
      <c r="D9" s="368"/>
      <c r="E9" s="14"/>
    </row>
    <row r="10" spans="1:5" ht="15" customHeight="1" x14ac:dyDescent="0.25">
      <c r="A10" s="157" t="s">
        <v>152</v>
      </c>
      <c r="B10" s="368">
        <v>22</v>
      </c>
      <c r="C10" s="375">
        <v>1</v>
      </c>
      <c r="D10" s="368">
        <v>4</v>
      </c>
      <c r="E10" s="14"/>
    </row>
    <row r="11" spans="1:5" ht="15" customHeight="1" x14ac:dyDescent="0.35">
      <c r="A11" s="233" t="s">
        <v>692</v>
      </c>
      <c r="B11" s="368"/>
      <c r="C11" s="375"/>
      <c r="D11" s="368"/>
      <c r="E11" s="14"/>
    </row>
    <row r="12" spans="1:5" ht="15" customHeight="1" x14ac:dyDescent="0.35">
      <c r="A12" s="233" t="s">
        <v>693</v>
      </c>
      <c r="B12" s="368"/>
      <c r="C12" s="375">
        <v>1</v>
      </c>
      <c r="D12" s="368">
        <v>1</v>
      </c>
      <c r="E12" s="14"/>
    </row>
    <row r="13" spans="1:5" ht="17.100000000000001" customHeight="1" thickBot="1" x14ac:dyDescent="0.4">
      <c r="A13" s="234" t="s">
        <v>694</v>
      </c>
      <c r="B13" s="264"/>
      <c r="C13" s="225">
        <v>9</v>
      </c>
      <c r="D13" s="226">
        <v>1</v>
      </c>
      <c r="E13" s="14"/>
    </row>
    <row r="14" spans="1:5" ht="15" customHeight="1" thickBot="1" x14ac:dyDescent="0.3">
      <c r="A14" s="71" t="s">
        <v>145</v>
      </c>
      <c r="B14" s="265">
        <f>SUM(B3:B13)</f>
        <v>100</v>
      </c>
      <c r="C14" s="265">
        <f>SUM(C2:C13)</f>
        <v>54</v>
      </c>
      <c r="D14" s="265">
        <f>SUM(D3:D13)</f>
        <v>27</v>
      </c>
      <c r="E14" s="14"/>
    </row>
    <row r="15" spans="1:5" ht="15" customHeight="1" thickBot="1" x14ac:dyDescent="0.3">
      <c r="A15" s="296" t="s">
        <v>481</v>
      </c>
      <c r="B15" s="357"/>
      <c r="C15" s="326"/>
      <c r="D15" s="323"/>
      <c r="E15" s="14"/>
    </row>
    <row r="16" spans="1:5" ht="15" customHeight="1" x14ac:dyDescent="0.25">
      <c r="A16" s="156" t="s">
        <v>154</v>
      </c>
      <c r="B16" s="368">
        <v>21</v>
      </c>
      <c r="C16" s="375">
        <v>11</v>
      </c>
      <c r="D16" s="368">
        <v>3</v>
      </c>
      <c r="E16" s="14"/>
    </row>
    <row r="17" spans="1:5" ht="15" customHeight="1" x14ac:dyDescent="0.25">
      <c r="A17" s="358" t="s">
        <v>156</v>
      </c>
      <c r="B17" s="368">
        <v>13</v>
      </c>
      <c r="C17" s="375"/>
      <c r="D17" s="368">
        <v>1</v>
      </c>
      <c r="E17" s="14"/>
    </row>
    <row r="18" spans="1:5" ht="15" customHeight="1" x14ac:dyDescent="0.25">
      <c r="A18" s="157" t="s">
        <v>159</v>
      </c>
      <c r="B18" s="368">
        <v>5</v>
      </c>
      <c r="C18" s="375">
        <v>4</v>
      </c>
      <c r="D18" s="368"/>
      <c r="E18" s="14"/>
    </row>
    <row r="19" spans="1:5" ht="15" customHeight="1" x14ac:dyDescent="0.25">
      <c r="A19" s="157" t="s">
        <v>160</v>
      </c>
      <c r="B19" s="368">
        <v>53</v>
      </c>
      <c r="C19" s="375">
        <v>8</v>
      </c>
      <c r="D19" s="368">
        <v>2</v>
      </c>
      <c r="E19" s="14"/>
    </row>
    <row r="20" spans="1:5" ht="15" customHeight="1" x14ac:dyDescent="0.25">
      <c r="A20" s="157" t="s">
        <v>163</v>
      </c>
      <c r="B20" s="368">
        <v>12</v>
      </c>
      <c r="C20" s="375">
        <v>3</v>
      </c>
      <c r="D20" s="368">
        <v>2</v>
      </c>
      <c r="E20" s="14"/>
    </row>
    <row r="21" spans="1:5" ht="15" customHeight="1" x14ac:dyDescent="0.25">
      <c r="A21" s="157" t="s">
        <v>155</v>
      </c>
      <c r="B21" s="368">
        <v>23</v>
      </c>
      <c r="C21" s="375">
        <v>4</v>
      </c>
      <c r="D21" s="368">
        <v>1</v>
      </c>
      <c r="E21" s="14"/>
    </row>
    <row r="22" spans="1:5" ht="15" customHeight="1" x14ac:dyDescent="0.25">
      <c r="A22" s="157" t="s">
        <v>158</v>
      </c>
      <c r="B22" s="368">
        <v>39</v>
      </c>
      <c r="C22" s="375">
        <v>3</v>
      </c>
      <c r="D22" s="368">
        <v>3</v>
      </c>
      <c r="E22" s="14"/>
    </row>
    <row r="23" spans="1:5" ht="15" customHeight="1" x14ac:dyDescent="0.25">
      <c r="A23" s="157" t="s">
        <v>161</v>
      </c>
      <c r="B23" s="368">
        <v>12</v>
      </c>
      <c r="C23" s="375">
        <v>12</v>
      </c>
      <c r="D23" s="368">
        <v>6</v>
      </c>
      <c r="E23" s="14"/>
    </row>
    <row r="24" spans="1:5" ht="15" customHeight="1" x14ac:dyDescent="0.25">
      <c r="A24" s="350" t="s">
        <v>162</v>
      </c>
      <c r="B24" s="368">
        <v>12</v>
      </c>
      <c r="C24" s="375">
        <v>8</v>
      </c>
      <c r="D24" s="368">
        <v>6</v>
      </c>
      <c r="E24" s="14"/>
    </row>
    <row r="25" spans="1:5" ht="15" customHeight="1" x14ac:dyDescent="0.35">
      <c r="A25" s="233" t="s">
        <v>695</v>
      </c>
      <c r="B25" s="368"/>
      <c r="C25" s="375"/>
      <c r="D25" s="368"/>
      <c r="E25" s="14"/>
    </row>
    <row r="26" spans="1:5" ht="15" customHeight="1" thickBot="1" x14ac:dyDescent="0.3">
      <c r="A26" s="251" t="s">
        <v>157</v>
      </c>
      <c r="B26" s="368">
        <v>6</v>
      </c>
      <c r="C26" s="375">
        <v>1</v>
      </c>
      <c r="D26" s="368">
        <v>3</v>
      </c>
      <c r="E26" s="14"/>
    </row>
    <row r="27" spans="1:5" ht="15" customHeight="1" thickBot="1" x14ac:dyDescent="0.3">
      <c r="A27" s="155" t="s">
        <v>145</v>
      </c>
      <c r="B27" s="265">
        <f>SUM(B16:B26)</f>
        <v>196</v>
      </c>
      <c r="C27" s="265">
        <f>SUM(C16:C26)</f>
        <v>54</v>
      </c>
      <c r="D27" s="265">
        <f>SUM(D16:D26)</f>
        <v>27</v>
      </c>
      <c r="E27" s="14"/>
    </row>
    <row r="28" spans="1:5" ht="17.100000000000001" customHeight="1" thickBot="1" x14ac:dyDescent="0.3">
      <c r="A28" s="296" t="s">
        <v>306</v>
      </c>
      <c r="B28" s="357"/>
      <c r="C28" s="326"/>
      <c r="D28" s="323"/>
      <c r="E28" s="14"/>
    </row>
    <row r="29" spans="1:5" ht="15" customHeight="1" x14ac:dyDescent="0.25">
      <c r="A29" s="156" t="s">
        <v>165</v>
      </c>
      <c r="B29" s="368">
        <v>39</v>
      </c>
      <c r="C29" s="375">
        <v>1</v>
      </c>
      <c r="D29" s="368">
        <v>5</v>
      </c>
      <c r="E29" s="14"/>
    </row>
    <row r="30" spans="1:5" ht="15" customHeight="1" x14ac:dyDescent="0.25">
      <c r="A30" s="157" t="s">
        <v>167</v>
      </c>
      <c r="B30" s="368">
        <v>35</v>
      </c>
      <c r="C30" s="375"/>
      <c r="D30" s="368">
        <v>17</v>
      </c>
      <c r="E30" s="14"/>
    </row>
    <row r="31" spans="1:5" ht="15" customHeight="1" x14ac:dyDescent="0.25">
      <c r="A31" s="329" t="s">
        <v>424</v>
      </c>
      <c r="B31" s="368">
        <v>2</v>
      </c>
      <c r="C31" s="375">
        <v>2</v>
      </c>
      <c r="D31" s="368"/>
      <c r="E31" s="14"/>
    </row>
    <row r="32" spans="1:5" ht="15" customHeight="1" x14ac:dyDescent="0.25">
      <c r="A32" s="329" t="s">
        <v>1073</v>
      </c>
      <c r="B32" s="368"/>
      <c r="C32" s="375">
        <v>1</v>
      </c>
      <c r="D32" s="368"/>
      <c r="E32" s="14"/>
    </row>
    <row r="33" spans="1:6" ht="15" customHeight="1" x14ac:dyDescent="0.25">
      <c r="A33" s="157" t="s">
        <v>164</v>
      </c>
      <c r="B33" s="368">
        <v>20</v>
      </c>
      <c r="C33" s="375">
        <v>3</v>
      </c>
      <c r="D33" s="368">
        <v>2</v>
      </c>
      <c r="E33" s="14"/>
    </row>
    <row r="34" spans="1:6" ht="15" customHeight="1" x14ac:dyDescent="0.25">
      <c r="A34" s="157" t="s">
        <v>166</v>
      </c>
      <c r="B34" s="368">
        <v>33</v>
      </c>
      <c r="C34" s="375">
        <v>19</v>
      </c>
      <c r="D34" s="368">
        <v>9</v>
      </c>
      <c r="E34" s="14"/>
    </row>
    <row r="35" spans="1:6" ht="15" customHeight="1" thickBot="1" x14ac:dyDescent="0.3">
      <c r="A35" s="359" t="s">
        <v>117</v>
      </c>
      <c r="B35" s="368">
        <v>3</v>
      </c>
      <c r="C35" s="375"/>
      <c r="D35" s="368"/>
      <c r="E35" s="14"/>
    </row>
    <row r="36" spans="1:6" ht="15" customHeight="1" thickBot="1" x14ac:dyDescent="0.3">
      <c r="A36" s="155" t="s">
        <v>145</v>
      </c>
      <c r="B36" s="265">
        <f>SUM(B29:B35)</f>
        <v>132</v>
      </c>
      <c r="C36" s="265">
        <f>SUM(C29:C35)</f>
        <v>26</v>
      </c>
      <c r="D36" s="265">
        <f>SUM(D29:D35)</f>
        <v>33</v>
      </c>
      <c r="E36" s="14"/>
    </row>
    <row r="37" spans="1:6" ht="15" customHeight="1" thickBot="1" x14ac:dyDescent="0.3">
      <c r="A37" s="311" t="s">
        <v>307</v>
      </c>
      <c r="B37" s="153"/>
      <c r="C37" s="356"/>
      <c r="D37" s="349"/>
      <c r="E37" s="14"/>
    </row>
    <row r="38" spans="1:6" ht="15" customHeight="1" x14ac:dyDescent="0.25">
      <c r="A38" s="290" t="s">
        <v>474</v>
      </c>
      <c r="B38" s="368">
        <v>18</v>
      </c>
      <c r="C38" s="375">
        <v>4</v>
      </c>
      <c r="D38" s="368"/>
      <c r="E38" s="14"/>
    </row>
    <row r="39" spans="1:6" ht="15" customHeight="1" x14ac:dyDescent="0.25">
      <c r="A39" s="360" t="s">
        <v>483</v>
      </c>
      <c r="B39" s="368"/>
      <c r="C39" s="375">
        <v>4</v>
      </c>
      <c r="D39" s="368"/>
      <c r="E39" s="14"/>
    </row>
    <row r="40" spans="1:6" ht="17.100000000000001" customHeight="1" x14ac:dyDescent="0.35">
      <c r="A40" s="353" t="s">
        <v>696</v>
      </c>
      <c r="B40" s="368">
        <v>15</v>
      </c>
      <c r="C40" s="375"/>
      <c r="D40" s="368"/>
      <c r="E40" s="14"/>
    </row>
    <row r="41" spans="1:6" ht="17.100000000000001" customHeight="1" x14ac:dyDescent="0.35">
      <c r="A41" s="353" t="s">
        <v>697</v>
      </c>
      <c r="B41" s="368">
        <v>12</v>
      </c>
      <c r="C41" s="375"/>
      <c r="D41" s="368"/>
      <c r="E41" s="14"/>
    </row>
    <row r="42" spans="1:6" ht="17.100000000000001" customHeight="1" x14ac:dyDescent="0.25">
      <c r="A42" s="361" t="s">
        <v>253</v>
      </c>
      <c r="B42" s="368"/>
      <c r="C42" s="375"/>
      <c r="D42" s="368"/>
      <c r="E42" s="14"/>
    </row>
    <row r="43" spans="1:6" ht="17.100000000000001" customHeight="1" x14ac:dyDescent="0.35">
      <c r="A43" s="353" t="s">
        <v>698</v>
      </c>
      <c r="B43" s="368">
        <v>16</v>
      </c>
      <c r="C43" s="375"/>
      <c r="D43" s="368"/>
      <c r="E43" s="14"/>
      <c r="F43" s="171"/>
    </row>
    <row r="44" spans="1:6" ht="17.100000000000001" customHeight="1" x14ac:dyDescent="0.35">
      <c r="A44" s="353" t="s">
        <v>699</v>
      </c>
      <c r="B44" s="368"/>
      <c r="C44" s="375"/>
      <c r="D44" s="368"/>
      <c r="E44" s="14"/>
      <c r="F44" s="171"/>
    </row>
    <row r="45" spans="1:6" ht="17.100000000000001" customHeight="1" x14ac:dyDescent="0.35">
      <c r="A45" s="353" t="s">
        <v>700</v>
      </c>
      <c r="B45" s="368"/>
      <c r="C45" s="375">
        <v>2</v>
      </c>
      <c r="D45" s="368"/>
      <c r="E45" s="14"/>
    </row>
    <row r="46" spans="1:6" ht="17.100000000000001" customHeight="1" x14ac:dyDescent="0.35">
      <c r="A46" s="353" t="s">
        <v>701</v>
      </c>
      <c r="B46" s="368"/>
      <c r="C46" s="375">
        <v>9</v>
      </c>
      <c r="D46" s="368">
        <v>2</v>
      </c>
      <c r="E46" s="14"/>
    </row>
    <row r="47" spans="1:6" ht="15" customHeight="1" x14ac:dyDescent="0.25">
      <c r="A47" s="362" t="s">
        <v>241</v>
      </c>
      <c r="B47" s="368"/>
      <c r="C47" s="375">
        <v>1</v>
      </c>
      <c r="D47" s="368">
        <v>1</v>
      </c>
      <c r="E47" s="14"/>
    </row>
    <row r="48" spans="1:6" ht="17.100000000000001" customHeight="1" x14ac:dyDescent="0.35">
      <c r="A48" s="353" t="s">
        <v>50</v>
      </c>
      <c r="B48" s="368">
        <v>3</v>
      </c>
      <c r="C48" s="375"/>
      <c r="D48" s="368"/>
      <c r="E48" s="14"/>
    </row>
    <row r="49" spans="1:5" ht="17.100000000000001" customHeight="1" x14ac:dyDescent="0.35">
      <c r="A49" s="353" t="s">
        <v>51</v>
      </c>
      <c r="B49" s="368"/>
      <c r="C49" s="375"/>
      <c r="D49" s="368"/>
      <c r="E49" s="14"/>
    </row>
    <row r="50" spans="1:5" ht="17.100000000000001" customHeight="1" x14ac:dyDescent="0.35">
      <c r="A50" s="206" t="s">
        <v>735</v>
      </c>
      <c r="B50" s="368"/>
      <c r="C50" s="375"/>
      <c r="D50" s="368">
        <v>1</v>
      </c>
      <c r="E50" s="14"/>
    </row>
    <row r="51" spans="1:5" ht="17.100000000000001" customHeight="1" x14ac:dyDescent="0.25">
      <c r="A51" s="206" t="s">
        <v>796</v>
      </c>
      <c r="B51" s="368">
        <v>4</v>
      </c>
      <c r="C51" s="375"/>
      <c r="D51" s="368"/>
      <c r="E51" s="14"/>
    </row>
    <row r="52" spans="1:5" ht="15" customHeight="1" x14ac:dyDescent="0.25">
      <c r="A52" s="363" t="s">
        <v>222</v>
      </c>
      <c r="B52" s="368"/>
      <c r="C52" s="375">
        <v>3</v>
      </c>
      <c r="D52" s="368">
        <v>1</v>
      </c>
      <c r="E52" s="14"/>
    </row>
    <row r="53" spans="1:5" ht="15" customHeight="1" x14ac:dyDescent="0.25">
      <c r="A53" s="364" t="s">
        <v>223</v>
      </c>
      <c r="B53" s="368"/>
      <c r="C53" s="375"/>
      <c r="D53" s="368">
        <v>6</v>
      </c>
      <c r="E53" s="14"/>
    </row>
    <row r="54" spans="1:5" ht="17.100000000000001" customHeight="1" x14ac:dyDescent="0.35">
      <c r="A54" s="353" t="s">
        <v>734</v>
      </c>
      <c r="B54" s="368"/>
      <c r="C54" s="375">
        <v>1</v>
      </c>
      <c r="D54" s="368"/>
      <c r="E54" s="14"/>
    </row>
    <row r="55" spans="1:5" ht="17.100000000000001" customHeight="1" x14ac:dyDescent="0.35">
      <c r="A55" s="353" t="s">
        <v>52</v>
      </c>
      <c r="B55" s="368"/>
      <c r="C55" s="375">
        <v>2</v>
      </c>
      <c r="D55" s="368"/>
      <c r="E55" s="14"/>
    </row>
    <row r="56" spans="1:5" ht="17.100000000000001" customHeight="1" x14ac:dyDescent="0.25">
      <c r="A56" s="1198"/>
      <c r="B56" s="368"/>
      <c r="C56" s="375"/>
      <c r="D56" s="368"/>
      <c r="E56" s="14"/>
    </row>
    <row r="57" spans="1:5" ht="17.100000000000001" customHeight="1" thickBot="1" x14ac:dyDescent="0.4">
      <c r="A57" s="354" t="s">
        <v>53</v>
      </c>
      <c r="B57" s="368"/>
      <c r="C57" s="375"/>
      <c r="D57" s="368"/>
      <c r="E57" s="14"/>
    </row>
    <row r="58" spans="1:5" ht="20.25" customHeight="1" thickBot="1" x14ac:dyDescent="0.3">
      <c r="A58" s="307" t="s">
        <v>145</v>
      </c>
      <c r="B58" s="265">
        <f>SUM(B38:B57)</f>
        <v>68</v>
      </c>
      <c r="C58" s="265">
        <f>SUM(C38:C57)</f>
        <v>26</v>
      </c>
      <c r="D58" s="265">
        <f>SUM(D38:D57)</f>
        <v>11</v>
      </c>
      <c r="E58" s="14"/>
    </row>
    <row r="59" spans="1:5" ht="15" customHeight="1" thickBot="1" x14ac:dyDescent="0.3">
      <c r="A59" s="311"/>
      <c r="B59" s="265"/>
      <c r="C59" s="265"/>
      <c r="D59" s="265"/>
      <c r="E59" s="14"/>
    </row>
    <row r="60" spans="1:5" ht="21.6" customHeight="1" thickBot="1" x14ac:dyDescent="0.25">
      <c r="A60" s="387" t="s">
        <v>255</v>
      </c>
      <c r="B60" s="190" t="s">
        <v>460</v>
      </c>
      <c r="C60" s="190" t="s">
        <v>328</v>
      </c>
      <c r="D60" s="190" t="s">
        <v>464</v>
      </c>
      <c r="E60" s="14"/>
    </row>
    <row r="61" spans="1:5" ht="13.5" thickBot="1" x14ac:dyDescent="0.25">
      <c r="A61" s="14" t="s">
        <v>171</v>
      </c>
      <c r="B61" s="42">
        <v>51</v>
      </c>
      <c r="C61" s="42">
        <v>16</v>
      </c>
      <c r="D61" s="42">
        <v>1</v>
      </c>
    </row>
    <row r="62" spans="1:5" ht="15" customHeight="1" x14ac:dyDescent="0.25">
      <c r="A62" s="156" t="s">
        <v>173</v>
      </c>
      <c r="B62" s="368">
        <v>14</v>
      </c>
      <c r="C62" s="375">
        <v>8</v>
      </c>
      <c r="D62" s="368">
        <v>1</v>
      </c>
      <c r="E62" s="14"/>
    </row>
    <row r="63" spans="1:5" ht="15" customHeight="1" x14ac:dyDescent="0.25">
      <c r="A63" s="157" t="s">
        <v>229</v>
      </c>
      <c r="B63" s="368">
        <v>82</v>
      </c>
      <c r="C63" s="375">
        <v>31</v>
      </c>
      <c r="D63" s="368">
        <v>3</v>
      </c>
      <c r="E63" s="14"/>
    </row>
    <row r="64" spans="1:5" ht="15" customHeight="1" x14ac:dyDescent="0.25">
      <c r="A64" s="157" t="s">
        <v>176</v>
      </c>
      <c r="B64" s="368">
        <v>26</v>
      </c>
      <c r="C64" s="375">
        <v>12</v>
      </c>
      <c r="D64" s="368"/>
      <c r="E64" s="14"/>
    </row>
    <row r="65" spans="1:7" ht="15" customHeight="1" x14ac:dyDescent="0.35">
      <c r="A65" s="19" t="s">
        <v>706</v>
      </c>
      <c r="B65" s="368"/>
      <c r="C65" s="375">
        <v>2</v>
      </c>
      <c r="D65" s="368"/>
      <c r="E65" s="14"/>
    </row>
    <row r="66" spans="1:7" ht="15" customHeight="1" x14ac:dyDescent="0.25">
      <c r="A66" s="157" t="s">
        <v>174</v>
      </c>
      <c r="B66" s="368">
        <v>20</v>
      </c>
      <c r="C66" s="375">
        <v>1</v>
      </c>
      <c r="D66" s="368"/>
      <c r="E66" s="14"/>
    </row>
    <row r="67" spans="1:7" ht="15" customHeight="1" x14ac:dyDescent="0.25">
      <c r="A67" s="157" t="s">
        <v>327</v>
      </c>
      <c r="B67" s="368">
        <v>63</v>
      </c>
      <c r="C67" s="375">
        <v>16</v>
      </c>
      <c r="D67" s="368">
        <v>2</v>
      </c>
      <c r="E67" s="14"/>
    </row>
    <row r="68" spans="1:7" ht="15" customHeight="1" x14ac:dyDescent="0.25">
      <c r="A68" s="157" t="s">
        <v>170</v>
      </c>
      <c r="B68" s="368">
        <v>93</v>
      </c>
      <c r="C68" s="375">
        <v>48</v>
      </c>
      <c r="D68" s="368">
        <v>6</v>
      </c>
      <c r="E68" s="14"/>
    </row>
    <row r="69" spans="1:7" ht="15" customHeight="1" x14ac:dyDescent="0.25">
      <c r="A69" s="157" t="s">
        <v>175</v>
      </c>
      <c r="B69" s="368">
        <v>19</v>
      </c>
      <c r="C69" s="375">
        <v>8</v>
      </c>
      <c r="D69" s="368">
        <v>1</v>
      </c>
      <c r="E69" s="14"/>
    </row>
    <row r="70" spans="1:7" ht="15" customHeight="1" x14ac:dyDescent="0.25">
      <c r="A70" s="157" t="s">
        <v>172</v>
      </c>
      <c r="B70" s="368">
        <v>65</v>
      </c>
      <c r="C70" s="375">
        <v>6</v>
      </c>
      <c r="D70" s="368">
        <v>6</v>
      </c>
      <c r="E70" s="14"/>
    </row>
    <row r="71" spans="1:7" ht="15" customHeight="1" x14ac:dyDescent="0.25">
      <c r="A71" s="157" t="s">
        <v>180</v>
      </c>
      <c r="B71" s="368">
        <v>23</v>
      </c>
      <c r="C71" s="375">
        <v>1</v>
      </c>
      <c r="D71" s="368">
        <v>2</v>
      </c>
      <c r="E71" s="14"/>
    </row>
    <row r="72" spans="1:7" ht="15" customHeight="1" x14ac:dyDescent="0.25">
      <c r="A72" s="157" t="s">
        <v>178</v>
      </c>
      <c r="B72" s="368">
        <v>67</v>
      </c>
      <c r="C72" s="375">
        <v>40</v>
      </c>
      <c r="D72" s="368">
        <v>7</v>
      </c>
      <c r="E72" s="14"/>
    </row>
    <row r="73" spans="1:7" ht="15" customHeight="1" x14ac:dyDescent="0.35">
      <c r="A73" s="19" t="s">
        <v>705</v>
      </c>
      <c r="B73" s="368"/>
      <c r="C73" s="375">
        <v>2</v>
      </c>
      <c r="D73" s="368"/>
      <c r="E73" s="14"/>
    </row>
    <row r="74" spans="1:7" ht="15" customHeight="1" x14ac:dyDescent="0.25">
      <c r="A74" s="157" t="s">
        <v>179</v>
      </c>
      <c r="B74" s="368">
        <v>29</v>
      </c>
      <c r="C74" s="375">
        <v>4</v>
      </c>
      <c r="D74" s="368"/>
      <c r="E74" s="14"/>
    </row>
    <row r="75" spans="1:7" ht="15" customHeight="1" x14ac:dyDescent="0.25">
      <c r="A75" s="157" t="s">
        <v>227</v>
      </c>
      <c r="B75" s="368"/>
      <c r="C75" s="375">
        <v>10</v>
      </c>
      <c r="D75" s="368"/>
      <c r="E75" s="14"/>
    </row>
    <row r="76" spans="1:7" ht="15" customHeight="1" thickBot="1" x14ac:dyDescent="0.3">
      <c r="A76" s="251" t="s">
        <v>242</v>
      </c>
      <c r="B76" s="368">
        <v>65</v>
      </c>
      <c r="C76" s="375">
        <v>4</v>
      </c>
      <c r="D76" s="368">
        <v>3</v>
      </c>
      <c r="E76" s="14"/>
    </row>
    <row r="77" spans="1:7" s="645" customFormat="1" ht="17.100000000000001" customHeight="1" thickBot="1" x14ac:dyDescent="0.4">
      <c r="A77" s="647" t="s">
        <v>49</v>
      </c>
      <c r="B77" s="264"/>
      <c r="C77" s="225">
        <v>1</v>
      </c>
      <c r="D77" s="226"/>
      <c r="F77" s="644"/>
      <c r="G77" s="644"/>
    </row>
    <row r="78" spans="1:7" ht="15" customHeight="1" thickBot="1" x14ac:dyDescent="0.3">
      <c r="A78" s="307" t="s">
        <v>145</v>
      </c>
      <c r="B78" s="265">
        <f>SUM(B59:B76)</f>
        <v>617</v>
      </c>
      <c r="C78" s="265">
        <f>SUM(C59:C77)</f>
        <v>210</v>
      </c>
      <c r="D78" s="265">
        <v>32</v>
      </c>
      <c r="E78" s="14"/>
      <c r="G78" s="14"/>
    </row>
    <row r="79" spans="1:7" ht="15" customHeight="1" thickBot="1" x14ac:dyDescent="0.3">
      <c r="A79" s="365" t="s">
        <v>109</v>
      </c>
      <c r="B79" s="357"/>
      <c r="C79" s="326"/>
      <c r="D79" s="323"/>
      <c r="E79" s="14"/>
      <c r="G79" s="14"/>
    </row>
    <row r="80" spans="1:7" ht="15" customHeight="1" thickBot="1" x14ac:dyDescent="0.3">
      <c r="A80" s="1197" t="s">
        <v>236</v>
      </c>
      <c r="B80" s="380"/>
      <c r="C80" s="253">
        <v>1</v>
      </c>
      <c r="D80" s="381"/>
      <c r="E80" s="14"/>
      <c r="G80" s="14"/>
    </row>
    <row r="81" spans="1:5" ht="15" customHeight="1" x14ac:dyDescent="0.25">
      <c r="A81" s="366" t="s">
        <v>234</v>
      </c>
      <c r="B81" s="272">
        <v>1</v>
      </c>
      <c r="C81" s="375">
        <v>6</v>
      </c>
      <c r="D81" s="274">
        <v>2</v>
      </c>
      <c r="E81" s="14"/>
    </row>
    <row r="82" spans="1:5" ht="15" customHeight="1" x14ac:dyDescent="0.25">
      <c r="A82" s="367" t="s">
        <v>420</v>
      </c>
      <c r="B82" s="368"/>
      <c r="C82" s="375">
        <v>7</v>
      </c>
      <c r="D82" s="224"/>
      <c r="E82" s="14"/>
    </row>
    <row r="83" spans="1:5" ht="15" customHeight="1" x14ac:dyDescent="0.25">
      <c r="A83" s="367" t="s">
        <v>235</v>
      </c>
      <c r="B83" s="368">
        <v>3</v>
      </c>
      <c r="C83" s="375">
        <v>8</v>
      </c>
      <c r="D83" s="224"/>
      <c r="E83" s="14"/>
    </row>
    <row r="84" spans="1:5" ht="15" customHeight="1" x14ac:dyDescent="0.25">
      <c r="A84" s="367" t="s">
        <v>465</v>
      </c>
      <c r="B84" s="368"/>
      <c r="C84" s="375"/>
      <c r="D84" s="224"/>
      <c r="E84" s="14"/>
    </row>
    <row r="85" spans="1:5" ht="15" customHeight="1" x14ac:dyDescent="0.25">
      <c r="A85" s="327" t="s">
        <v>473</v>
      </c>
      <c r="B85" s="368"/>
      <c r="C85" s="375">
        <v>1</v>
      </c>
      <c r="D85" s="224"/>
      <c r="E85" s="14"/>
    </row>
    <row r="86" spans="1:5" ht="15" customHeight="1" x14ac:dyDescent="0.25">
      <c r="A86" s="369" t="s">
        <v>88</v>
      </c>
      <c r="B86" s="368"/>
      <c r="C86" s="375">
        <v>3</v>
      </c>
      <c r="D86" s="224"/>
      <c r="E86" s="14"/>
    </row>
    <row r="87" spans="1:5" ht="15" customHeight="1" x14ac:dyDescent="0.25">
      <c r="A87" s="369" t="s">
        <v>771</v>
      </c>
      <c r="B87" s="368"/>
      <c r="C87" s="375">
        <v>1</v>
      </c>
      <c r="D87" s="224"/>
      <c r="E87" s="14"/>
    </row>
    <row r="88" spans="1:5" ht="15" customHeight="1" x14ac:dyDescent="0.25">
      <c r="A88" s="370" t="s">
        <v>97</v>
      </c>
      <c r="B88" s="368"/>
      <c r="C88" s="375">
        <v>5</v>
      </c>
      <c r="D88" s="224">
        <v>1</v>
      </c>
      <c r="E88" s="14"/>
    </row>
    <row r="89" spans="1:5" ht="15" customHeight="1" x14ac:dyDescent="0.25">
      <c r="A89" s="367" t="s">
        <v>469</v>
      </c>
      <c r="B89" s="368"/>
      <c r="C89" s="375">
        <v>10</v>
      </c>
      <c r="D89" s="224"/>
      <c r="E89" s="14"/>
    </row>
    <row r="90" spans="1:5" ht="15" customHeight="1" x14ac:dyDescent="0.25">
      <c r="A90" s="367" t="s">
        <v>821</v>
      </c>
      <c r="B90" s="371"/>
      <c r="C90" s="375">
        <v>1</v>
      </c>
      <c r="D90" s="304"/>
      <c r="E90" s="14"/>
    </row>
    <row r="91" spans="1:5" ht="15" customHeight="1" x14ac:dyDescent="0.25">
      <c r="A91" s="367" t="s">
        <v>418</v>
      </c>
      <c r="B91" s="371"/>
      <c r="C91" s="375">
        <v>3</v>
      </c>
      <c r="D91" s="304"/>
      <c r="E91" s="14"/>
    </row>
    <row r="92" spans="1:5" ht="15" customHeight="1" x14ac:dyDescent="0.25">
      <c r="A92" s="367" t="s">
        <v>123</v>
      </c>
      <c r="B92" s="368"/>
      <c r="C92" s="375">
        <v>2</v>
      </c>
      <c r="D92" s="224"/>
      <c r="E92" s="14"/>
    </row>
    <row r="93" spans="1:5" ht="15" customHeight="1" thickBot="1" x14ac:dyDescent="0.3">
      <c r="A93" s="372" t="s">
        <v>237</v>
      </c>
      <c r="B93" s="264"/>
      <c r="C93" s="375"/>
      <c r="D93" s="226"/>
    </row>
    <row r="94" spans="1:5" ht="15" customHeight="1" thickBot="1" x14ac:dyDescent="0.3">
      <c r="A94" s="155" t="s">
        <v>145</v>
      </c>
      <c r="B94" s="322">
        <f>SUM(B81:B93)</f>
        <v>4</v>
      </c>
      <c r="C94" s="265">
        <f>SUM(C80:C93)</f>
        <v>48</v>
      </c>
      <c r="D94" s="265">
        <f>SUM(D81:D93)</f>
        <v>3</v>
      </c>
      <c r="E94" s="14"/>
    </row>
    <row r="95" spans="1:5" ht="15" customHeight="1" thickBot="1" x14ac:dyDescent="0.3">
      <c r="A95" s="373" t="s">
        <v>591</v>
      </c>
      <c r="B95" s="357"/>
      <c r="C95" s="326"/>
      <c r="D95" s="323"/>
      <c r="E95" s="14"/>
    </row>
    <row r="96" spans="1:5" ht="15" customHeight="1" x14ac:dyDescent="0.25">
      <c r="A96" s="366" t="s">
        <v>240</v>
      </c>
      <c r="B96" s="374"/>
      <c r="C96" s="375">
        <v>1</v>
      </c>
      <c r="D96" s="375"/>
      <c r="E96" s="14"/>
    </row>
    <row r="97" spans="1:10" ht="15" customHeight="1" x14ac:dyDescent="0.25">
      <c r="A97" s="367" t="s">
        <v>233</v>
      </c>
      <c r="B97" s="375"/>
      <c r="C97" s="375">
        <v>2</v>
      </c>
      <c r="D97" s="375">
        <v>1</v>
      </c>
      <c r="E97" s="14"/>
    </row>
    <row r="98" spans="1:10" ht="15" customHeight="1" x14ac:dyDescent="0.35">
      <c r="A98" s="233" t="s">
        <v>704</v>
      </c>
      <c r="B98" s="375"/>
      <c r="C98" s="375">
        <v>1</v>
      </c>
      <c r="D98" s="375"/>
      <c r="E98" s="14"/>
    </row>
    <row r="99" spans="1:10" ht="15" customHeight="1" x14ac:dyDescent="0.25">
      <c r="A99" s="367" t="s">
        <v>110</v>
      </c>
      <c r="B99" s="375"/>
      <c r="C99" s="375">
        <v>2</v>
      </c>
      <c r="D99" s="375"/>
      <c r="E99" s="14"/>
    </row>
    <row r="100" spans="1:10" ht="15" customHeight="1" x14ac:dyDescent="0.25">
      <c r="A100" s="367" t="s">
        <v>133</v>
      </c>
      <c r="B100" s="375"/>
      <c r="C100" s="375">
        <v>1</v>
      </c>
      <c r="D100" s="375"/>
      <c r="E100" s="14"/>
    </row>
    <row r="101" spans="1:10" ht="15" customHeight="1" x14ac:dyDescent="0.25">
      <c r="A101" s="367" t="s">
        <v>484</v>
      </c>
      <c r="B101" s="375"/>
      <c r="C101" s="375">
        <v>5</v>
      </c>
      <c r="D101" s="375"/>
      <c r="E101" s="14"/>
    </row>
    <row r="102" spans="1:10" ht="15" customHeight="1" x14ac:dyDescent="0.25">
      <c r="A102" s="367" t="s">
        <v>963</v>
      </c>
      <c r="B102" s="375"/>
      <c r="C102" s="375">
        <v>2</v>
      </c>
      <c r="D102" s="375"/>
      <c r="E102" s="14"/>
    </row>
    <row r="103" spans="1:10" ht="15" customHeight="1" x14ac:dyDescent="0.25">
      <c r="A103" s="367" t="s">
        <v>508</v>
      </c>
      <c r="B103" s="375"/>
      <c r="C103" s="375"/>
      <c r="D103" s="375"/>
      <c r="E103" s="14"/>
    </row>
    <row r="104" spans="1:10" ht="15" customHeight="1" x14ac:dyDescent="0.35">
      <c r="A104" s="235" t="s">
        <v>703</v>
      </c>
      <c r="B104" s="375"/>
      <c r="C104" s="375">
        <v>14</v>
      </c>
      <c r="D104" s="375"/>
      <c r="E104" s="14"/>
    </row>
    <row r="105" spans="1:10" ht="15" customHeight="1" x14ac:dyDescent="0.25">
      <c r="A105" s="367" t="s">
        <v>263</v>
      </c>
      <c r="B105" s="375"/>
      <c r="C105" s="375">
        <v>1</v>
      </c>
      <c r="D105" s="375"/>
      <c r="E105" s="14"/>
    </row>
    <row r="106" spans="1:10" ht="15" customHeight="1" x14ac:dyDescent="0.25">
      <c r="A106" s="367" t="s">
        <v>348</v>
      </c>
      <c r="B106" s="375"/>
      <c r="C106" s="375">
        <v>3</v>
      </c>
      <c r="D106" s="375"/>
      <c r="E106" s="14"/>
    </row>
    <row r="107" spans="1:10" ht="15" customHeight="1" x14ac:dyDescent="0.25">
      <c r="A107" s="370" t="s">
        <v>352</v>
      </c>
      <c r="B107" s="375"/>
      <c r="C107" s="375">
        <v>6</v>
      </c>
      <c r="D107" s="375">
        <v>2</v>
      </c>
      <c r="E107" s="14"/>
      <c r="G107" s="14"/>
    </row>
    <row r="108" spans="1:10" ht="15" customHeight="1" x14ac:dyDescent="0.25">
      <c r="A108" s="370" t="s">
        <v>578</v>
      </c>
      <c r="B108" s="376"/>
      <c r="C108" s="375"/>
      <c r="D108" s="375"/>
      <c r="E108" s="14"/>
      <c r="G108" s="14"/>
    </row>
    <row r="109" spans="1:10" ht="15" customHeight="1" thickBot="1" x14ac:dyDescent="0.3">
      <c r="A109" s="251" t="s">
        <v>232</v>
      </c>
      <c r="B109" s="377"/>
      <c r="C109" s="375">
        <v>2</v>
      </c>
      <c r="D109" s="375"/>
    </row>
    <row r="110" spans="1:10" ht="15" customHeight="1" thickBot="1" x14ac:dyDescent="0.3">
      <c r="A110" s="155" t="s">
        <v>145</v>
      </c>
      <c r="B110" s="378"/>
      <c r="C110" s="266">
        <f>SUM(C96:C109)</f>
        <v>40</v>
      </c>
      <c r="D110" s="266">
        <f>SUM(D97:D109)</f>
        <v>3</v>
      </c>
      <c r="E110" s="266"/>
    </row>
    <row r="111" spans="1:10" ht="15" customHeight="1" thickBot="1" x14ac:dyDescent="0.3">
      <c r="A111" s="379" t="s">
        <v>246</v>
      </c>
      <c r="B111" s="380"/>
      <c r="C111" s="253"/>
      <c r="D111" s="381"/>
      <c r="E111" s="14"/>
    </row>
    <row r="112" spans="1:10" ht="15" customHeight="1" x14ac:dyDescent="0.25">
      <c r="A112" s="366" t="s">
        <v>238</v>
      </c>
      <c r="B112" s="382"/>
      <c r="C112" s="375">
        <v>2</v>
      </c>
      <c r="D112" s="375">
        <v>1</v>
      </c>
      <c r="E112" s="14"/>
      <c r="G112" s="243"/>
      <c r="H112" s="38"/>
      <c r="I112" s="83"/>
      <c r="J112" s="83"/>
    </row>
    <row r="113" spans="1:7" ht="15" customHeight="1" x14ac:dyDescent="0.25">
      <c r="A113" s="367" t="s">
        <v>239</v>
      </c>
      <c r="B113" s="368"/>
      <c r="C113" s="375">
        <v>5</v>
      </c>
      <c r="D113" s="375">
        <v>1</v>
      </c>
      <c r="E113" s="14"/>
    </row>
    <row r="114" spans="1:7" ht="15" customHeight="1" x14ac:dyDescent="0.25">
      <c r="A114" s="367" t="s">
        <v>590</v>
      </c>
      <c r="B114" s="368"/>
      <c r="C114" s="375">
        <v>2</v>
      </c>
      <c r="D114" s="375">
        <v>1</v>
      </c>
      <c r="E114" s="14"/>
    </row>
    <row r="115" spans="1:7" ht="15" customHeight="1" x14ac:dyDescent="0.25">
      <c r="A115" s="367" t="s">
        <v>507</v>
      </c>
      <c r="B115" s="368"/>
      <c r="C115" s="375"/>
      <c r="D115" s="375"/>
      <c r="E115" s="14"/>
    </row>
    <row r="116" spans="1:7" ht="15" customHeight="1" x14ac:dyDescent="0.25">
      <c r="A116" s="367" t="s">
        <v>1074</v>
      </c>
      <c r="B116" s="368"/>
      <c r="C116" s="375">
        <v>1</v>
      </c>
      <c r="D116" s="375"/>
      <c r="E116" s="14"/>
    </row>
    <row r="117" spans="1:7" ht="15" customHeight="1" x14ac:dyDescent="0.35">
      <c r="A117" s="233" t="s">
        <v>702</v>
      </c>
      <c r="B117" s="368"/>
      <c r="C117" s="375">
        <v>8</v>
      </c>
      <c r="D117" s="375"/>
      <c r="E117" s="14"/>
    </row>
    <row r="118" spans="1:7" ht="15" customHeight="1" thickBot="1" x14ac:dyDescent="0.3">
      <c r="A118" s="370" t="s">
        <v>300</v>
      </c>
      <c r="B118" s="371"/>
      <c r="C118" s="303">
        <v>1</v>
      </c>
      <c r="D118" s="304">
        <v>1</v>
      </c>
      <c r="E118" s="14"/>
      <c r="G118" s="70"/>
    </row>
    <row r="119" spans="1:7" ht="15" customHeight="1" thickBot="1" x14ac:dyDescent="0.3">
      <c r="A119" s="155" t="s">
        <v>145</v>
      </c>
      <c r="B119" s="266"/>
      <c r="C119" s="266">
        <f>SUM(C112:C118)</f>
        <v>19</v>
      </c>
      <c r="D119" s="266">
        <f>SUM(D112:D118)</f>
        <v>4</v>
      </c>
      <c r="E119" s="14"/>
      <c r="G119" s="70"/>
    </row>
    <row r="120" spans="1:7" ht="15" customHeight="1" thickBot="1" x14ac:dyDescent="0.3">
      <c r="A120" s="155" t="s">
        <v>247</v>
      </c>
      <c r="B120" s="357"/>
      <c r="C120" s="326"/>
      <c r="D120" s="323"/>
      <c r="E120" s="14"/>
      <c r="G120" s="70"/>
    </row>
    <row r="121" spans="1:7" ht="15" customHeight="1" thickBot="1" x14ac:dyDescent="0.3">
      <c r="A121" s="383" t="s">
        <v>506</v>
      </c>
      <c r="B121" s="384"/>
      <c r="C121" s="385">
        <v>1</v>
      </c>
      <c r="D121" s="269"/>
      <c r="E121" s="14"/>
    </row>
    <row r="122" spans="1:7" ht="15" customHeight="1" thickBot="1" x14ac:dyDescent="0.3">
      <c r="A122" s="383" t="s">
        <v>767</v>
      </c>
      <c r="B122" s="731"/>
      <c r="C122" s="268"/>
      <c r="D122" s="269"/>
      <c r="E122" s="14"/>
    </row>
    <row r="123" spans="1:7" ht="15" customHeight="1" thickBot="1" x14ac:dyDescent="0.3">
      <c r="A123" s="383" t="s">
        <v>1067</v>
      </c>
      <c r="B123" s="491"/>
      <c r="C123" s="279">
        <v>2</v>
      </c>
      <c r="D123" s="1196"/>
      <c r="E123" s="14"/>
    </row>
    <row r="124" spans="1:7" ht="15" customHeight="1" thickBot="1" x14ac:dyDescent="0.3">
      <c r="A124" s="155" t="s">
        <v>145</v>
      </c>
      <c r="B124" s="401"/>
      <c r="C124" s="322">
        <v>3</v>
      </c>
      <c r="D124" s="349"/>
      <c r="E124" s="14"/>
    </row>
    <row r="125" spans="1:7" ht="15" customHeight="1" thickBot="1" x14ac:dyDescent="0.3">
      <c r="A125" s="365" t="s">
        <v>345</v>
      </c>
      <c r="B125" s="733"/>
      <c r="C125" s="734"/>
      <c r="D125" s="730">
        <v>3</v>
      </c>
      <c r="E125" s="14"/>
    </row>
    <row r="126" spans="1:7" ht="15" customHeight="1" x14ac:dyDescent="0.25">
      <c r="A126" s="366" t="s">
        <v>343</v>
      </c>
      <c r="B126" s="732">
        <v>1</v>
      </c>
      <c r="C126" s="273">
        <v>8</v>
      </c>
      <c r="D126" s="274"/>
      <c r="E126" s="14"/>
    </row>
    <row r="127" spans="1:7" ht="15" customHeight="1" x14ac:dyDescent="0.25">
      <c r="A127" s="894" t="s">
        <v>839</v>
      </c>
      <c r="B127" s="895">
        <v>3</v>
      </c>
      <c r="C127" s="275">
        <v>1</v>
      </c>
      <c r="D127" s="276"/>
      <c r="E127" s="14"/>
    </row>
    <row r="128" spans="1:7" ht="15" customHeight="1" thickBot="1" x14ac:dyDescent="0.3">
      <c r="A128" s="370" t="s">
        <v>341</v>
      </c>
      <c r="B128" s="371"/>
      <c r="C128" s="303">
        <v>3</v>
      </c>
      <c r="D128" s="304"/>
      <c r="E128" s="14"/>
    </row>
    <row r="129" spans="1:5" ht="15" customHeight="1" thickBot="1" x14ac:dyDescent="0.3">
      <c r="A129" s="155" t="s">
        <v>145</v>
      </c>
      <c r="B129" s="266">
        <f>SUM(B126:B128)</f>
        <v>4</v>
      </c>
      <c r="C129" s="266">
        <f>SUM(C126:C128)</f>
        <v>12</v>
      </c>
      <c r="D129" s="266">
        <f>SUM(D125:D128)</f>
        <v>3</v>
      </c>
      <c r="E129" s="14"/>
    </row>
    <row r="130" spans="1:5" ht="15" customHeight="1" thickBot="1" x14ac:dyDescent="0.3">
      <c r="A130" s="155" t="s">
        <v>355</v>
      </c>
      <c r="B130" s="899">
        <v>1121</v>
      </c>
      <c r="C130" s="899">
        <v>492</v>
      </c>
      <c r="D130" s="899">
        <v>143</v>
      </c>
    </row>
    <row r="131" spans="1:5" ht="15" customHeight="1" thickBot="1" x14ac:dyDescent="0.3">
      <c r="A131" s="155" t="s">
        <v>1075</v>
      </c>
      <c r="B131" s="899">
        <v>1756</v>
      </c>
      <c r="C131" s="899"/>
      <c r="D131" s="899"/>
    </row>
    <row r="132" spans="1:5" x14ac:dyDescent="0.2">
      <c r="B132" s="900"/>
      <c r="C132" s="900"/>
      <c r="D132" s="900"/>
    </row>
  </sheetData>
  <phoneticPr fontId="0" type="noConversion"/>
  <pageMargins left="0.34055118099999998" right="0.34055118099999998" top="0.984251969" bottom="0" header="0.511811023622047" footer="0.511811023622047"/>
  <pageSetup paperSize="9" scale="83" fitToHeight="2" orientation="portrait" r:id="rId1"/>
  <headerFooter alignWithMargins="0">
    <oddHeader>&amp;C&amp;"Times New Roman,Kalın"&amp;12ULUSLARARASI ÖĞRENCİLERİN PROGRAMLARA GÖRE DAĞILIMI 
(2015-2016 EĞİTİM ÖĞRETİM YILI I. DÖNEMİ)</oddHeader>
  </headerFooter>
  <rowBreaks count="1" manualBreakCount="1">
    <brk id="59" max="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3">
    <tabColor rgb="FF00B050"/>
  </sheetPr>
  <dimension ref="A1:F117"/>
  <sheetViews>
    <sheetView topLeftCell="A37" zoomScaleNormal="100" workbookViewId="0">
      <selection activeCell="A64" sqref="A64"/>
    </sheetView>
  </sheetViews>
  <sheetFormatPr defaultRowHeight="12.75" x14ac:dyDescent="0.2"/>
  <cols>
    <col min="1" max="1" width="33.42578125" style="14" customWidth="1"/>
    <col min="2" max="2" width="22.42578125" style="14" customWidth="1"/>
    <col min="3" max="3" width="9.140625" style="14" hidden="1" customWidth="1"/>
    <col min="4" max="4" width="4" style="14" customWidth="1"/>
    <col min="5" max="5" width="31.28515625" style="136" customWidth="1"/>
    <col min="6" max="6" width="22.28515625" style="42" customWidth="1"/>
    <col min="7" max="16384" width="9.140625" style="14"/>
  </cols>
  <sheetData>
    <row r="1" spans="1:6" ht="13.5" thickBot="1" x14ac:dyDescent="0.25"/>
    <row r="2" spans="1:6" ht="16.5" customHeight="1" thickBot="1" x14ac:dyDescent="0.3">
      <c r="A2" s="155" t="s">
        <v>356</v>
      </c>
      <c r="B2" s="349" t="s">
        <v>182</v>
      </c>
      <c r="C2" s="158"/>
      <c r="D2" s="158"/>
      <c r="E2" s="352" t="s">
        <v>356</v>
      </c>
      <c r="F2" s="266" t="s">
        <v>182</v>
      </c>
    </row>
    <row r="3" spans="1:6" ht="15.75" x14ac:dyDescent="0.25">
      <c r="A3" s="156" t="s">
        <v>304</v>
      </c>
      <c r="B3" s="896">
        <v>17</v>
      </c>
      <c r="C3" s="158"/>
      <c r="D3" s="158"/>
      <c r="E3" s="157" t="s">
        <v>1004</v>
      </c>
      <c r="F3" s="896">
        <v>1</v>
      </c>
    </row>
    <row r="4" spans="1:6" ht="15.75" x14ac:dyDescent="0.25">
      <c r="A4" s="157" t="s">
        <v>357</v>
      </c>
      <c r="B4" s="896">
        <v>58</v>
      </c>
      <c r="C4" s="158"/>
      <c r="D4" s="158"/>
      <c r="E4" s="157" t="s">
        <v>843</v>
      </c>
      <c r="F4" s="896">
        <v>6</v>
      </c>
    </row>
    <row r="5" spans="1:6" ht="15.75" x14ac:dyDescent="0.25">
      <c r="A5" s="157" t="s">
        <v>358</v>
      </c>
      <c r="B5" s="896">
        <v>52</v>
      </c>
      <c r="C5" s="158"/>
      <c r="D5" s="158"/>
      <c r="E5" s="157" t="s">
        <v>381</v>
      </c>
      <c r="F5" s="896">
        <v>13</v>
      </c>
    </row>
    <row r="6" spans="1:6" ht="15.75" x14ac:dyDescent="0.25">
      <c r="A6" s="157" t="s">
        <v>359</v>
      </c>
      <c r="B6" s="896">
        <v>64</v>
      </c>
      <c r="C6" s="158"/>
      <c r="D6" s="158"/>
      <c r="E6" s="157" t="s">
        <v>975</v>
      </c>
      <c r="F6" s="896">
        <v>1</v>
      </c>
    </row>
    <row r="7" spans="1:6" ht="15.75" x14ac:dyDescent="0.25">
      <c r="A7" s="157" t="s">
        <v>360</v>
      </c>
      <c r="B7" s="896">
        <v>2</v>
      </c>
      <c r="C7" s="158"/>
      <c r="D7" s="158"/>
      <c r="E7" s="157" t="s">
        <v>382</v>
      </c>
      <c r="F7" s="896">
        <v>10</v>
      </c>
    </row>
    <row r="8" spans="1:6" ht="15.75" x14ac:dyDescent="0.25">
      <c r="A8" s="157" t="s">
        <v>1001</v>
      </c>
      <c r="B8" s="896">
        <v>3</v>
      </c>
      <c r="C8" s="158"/>
      <c r="D8" s="158"/>
      <c r="E8" s="157" t="s">
        <v>499</v>
      </c>
      <c r="F8" s="896">
        <v>1</v>
      </c>
    </row>
    <row r="9" spans="1:6" ht="15.75" x14ac:dyDescent="0.25">
      <c r="A9" s="157" t="s">
        <v>361</v>
      </c>
      <c r="B9" s="896">
        <v>213</v>
      </c>
      <c r="C9" s="158"/>
      <c r="D9" s="158"/>
      <c r="E9" s="157" t="s">
        <v>976</v>
      </c>
      <c r="F9" s="896">
        <v>2</v>
      </c>
    </row>
    <row r="10" spans="1:6" ht="15.75" x14ac:dyDescent="0.25">
      <c r="A10" s="735" t="s">
        <v>768</v>
      </c>
      <c r="B10" s="896">
        <v>1</v>
      </c>
      <c r="C10" s="158"/>
      <c r="D10" s="158"/>
      <c r="E10" s="157" t="s">
        <v>977</v>
      </c>
      <c r="F10" s="896">
        <v>1</v>
      </c>
    </row>
    <row r="11" spans="1:6" ht="15.75" x14ac:dyDescent="0.25">
      <c r="A11" s="157" t="s">
        <v>362</v>
      </c>
      <c r="B11" s="896">
        <v>66</v>
      </c>
      <c r="C11" s="158"/>
      <c r="D11" s="158"/>
      <c r="E11" s="157" t="s">
        <v>978</v>
      </c>
      <c r="F11" s="896">
        <v>9</v>
      </c>
    </row>
    <row r="12" spans="1:6" ht="15.75" x14ac:dyDescent="0.25">
      <c r="A12" s="157" t="s">
        <v>363</v>
      </c>
      <c r="B12" s="896">
        <v>3</v>
      </c>
      <c r="C12" s="158"/>
      <c r="D12" s="158"/>
      <c r="E12" s="157" t="s">
        <v>500</v>
      </c>
      <c r="F12" s="896">
        <v>3</v>
      </c>
    </row>
    <row r="13" spans="1:6" ht="15.75" x14ac:dyDescent="0.25">
      <c r="A13" s="157" t="s">
        <v>965</v>
      </c>
      <c r="B13" s="896">
        <v>1</v>
      </c>
      <c r="C13" s="158"/>
      <c r="D13" s="158"/>
      <c r="E13" s="157" t="s">
        <v>383</v>
      </c>
      <c r="F13" s="896">
        <v>4</v>
      </c>
    </row>
    <row r="14" spans="1:6" ht="15.75" x14ac:dyDescent="0.25">
      <c r="A14" s="157" t="s">
        <v>364</v>
      </c>
      <c r="B14" s="896">
        <v>1</v>
      </c>
      <c r="C14" s="158"/>
      <c r="D14" s="158"/>
      <c r="E14" s="157" t="s">
        <v>770</v>
      </c>
      <c r="F14" s="896">
        <v>3</v>
      </c>
    </row>
    <row r="15" spans="1:6" ht="15.75" x14ac:dyDescent="0.25">
      <c r="A15" s="157" t="s">
        <v>682</v>
      </c>
      <c r="B15" s="896">
        <v>1</v>
      </c>
      <c r="C15" s="158"/>
      <c r="D15" s="158"/>
      <c r="E15" s="157" t="s">
        <v>979</v>
      </c>
      <c r="F15" s="896">
        <v>1</v>
      </c>
    </row>
    <row r="16" spans="1:6" ht="15.75" x14ac:dyDescent="0.25">
      <c r="A16" s="157" t="s">
        <v>365</v>
      </c>
      <c r="B16" s="896">
        <v>9</v>
      </c>
      <c r="C16" s="158"/>
      <c r="D16" s="158"/>
      <c r="E16" s="157" t="s">
        <v>980</v>
      </c>
      <c r="F16" s="896">
        <v>35</v>
      </c>
    </row>
    <row r="17" spans="1:6" ht="15.75" x14ac:dyDescent="0.25">
      <c r="A17" s="157" t="s">
        <v>366</v>
      </c>
      <c r="B17" s="896">
        <v>1</v>
      </c>
      <c r="C17" s="158"/>
      <c r="D17" s="158"/>
      <c r="E17" s="157" t="s">
        <v>384</v>
      </c>
      <c r="F17" s="896">
        <v>12</v>
      </c>
    </row>
    <row r="18" spans="1:6" ht="15.75" x14ac:dyDescent="0.25">
      <c r="A18" s="157" t="s">
        <v>966</v>
      </c>
      <c r="B18" s="896">
        <v>1</v>
      </c>
      <c r="C18" s="158"/>
      <c r="D18" s="158"/>
      <c r="E18" s="157" t="s">
        <v>981</v>
      </c>
      <c r="F18" s="896">
        <v>4</v>
      </c>
    </row>
    <row r="19" spans="1:6" ht="15.75" x14ac:dyDescent="0.25">
      <c r="A19" s="157" t="s">
        <v>967</v>
      </c>
      <c r="B19" s="896">
        <v>3</v>
      </c>
      <c r="C19" s="158"/>
      <c r="D19" s="158"/>
      <c r="E19" s="157" t="s">
        <v>683</v>
      </c>
      <c r="F19" s="896">
        <v>1</v>
      </c>
    </row>
    <row r="20" spans="1:6" ht="15.75" x14ac:dyDescent="0.25">
      <c r="A20" s="157" t="s">
        <v>968</v>
      </c>
      <c r="B20" s="896">
        <v>10</v>
      </c>
      <c r="C20" s="158"/>
      <c r="D20" s="158"/>
      <c r="E20" s="157" t="s">
        <v>844</v>
      </c>
      <c r="F20" s="896">
        <v>4</v>
      </c>
    </row>
    <row r="21" spans="1:6" ht="15.75" x14ac:dyDescent="0.25">
      <c r="A21" s="157" t="s">
        <v>497</v>
      </c>
      <c r="B21" s="896">
        <v>3</v>
      </c>
      <c r="C21" s="158"/>
      <c r="D21" s="158"/>
      <c r="E21" s="157" t="s">
        <v>982</v>
      </c>
      <c r="F21" s="896">
        <v>17</v>
      </c>
    </row>
    <row r="22" spans="1:6" ht="15.75" x14ac:dyDescent="0.25">
      <c r="A22" s="157" t="s">
        <v>840</v>
      </c>
      <c r="B22" s="896">
        <v>1</v>
      </c>
      <c r="C22" s="158"/>
      <c r="D22" s="158"/>
      <c r="E22" s="157" t="s">
        <v>385</v>
      </c>
      <c r="F22" s="896">
        <v>3</v>
      </c>
    </row>
    <row r="23" spans="1:6" ht="15.75" x14ac:dyDescent="0.25">
      <c r="A23" s="157" t="s">
        <v>367</v>
      </c>
      <c r="B23" s="896">
        <v>46</v>
      </c>
      <c r="C23" s="158"/>
      <c r="D23" s="158"/>
      <c r="E23" s="157" t="s">
        <v>1005</v>
      </c>
      <c r="F23" s="896">
        <v>144</v>
      </c>
    </row>
    <row r="24" spans="1:6" ht="15.75" x14ac:dyDescent="0.25">
      <c r="A24" s="157" t="s">
        <v>1002</v>
      </c>
      <c r="B24" s="896">
        <v>1</v>
      </c>
      <c r="C24" s="158"/>
      <c r="D24" s="158"/>
      <c r="E24" s="157" t="s">
        <v>386</v>
      </c>
      <c r="F24" s="896">
        <v>1</v>
      </c>
    </row>
    <row r="25" spans="1:6" ht="15.75" x14ac:dyDescent="0.25">
      <c r="A25" s="157" t="s">
        <v>368</v>
      </c>
      <c r="B25" s="896">
        <v>5</v>
      </c>
      <c r="C25" s="158"/>
      <c r="D25" s="158"/>
      <c r="E25" s="157" t="s">
        <v>983</v>
      </c>
      <c r="F25" s="896">
        <v>1</v>
      </c>
    </row>
    <row r="26" spans="1:6" ht="15.75" x14ac:dyDescent="0.25">
      <c r="A26" s="157" t="s">
        <v>369</v>
      </c>
      <c r="B26" s="896">
        <v>30</v>
      </c>
      <c r="C26" s="158"/>
      <c r="D26" s="158"/>
      <c r="E26" s="157" t="s">
        <v>984</v>
      </c>
      <c r="F26" s="896">
        <v>3</v>
      </c>
    </row>
    <row r="27" spans="1:6" ht="15.75" x14ac:dyDescent="0.25">
      <c r="A27" s="157" t="s">
        <v>969</v>
      </c>
      <c r="B27" s="896">
        <v>2</v>
      </c>
      <c r="C27" s="158"/>
      <c r="D27" s="158"/>
      <c r="E27" s="157" t="s">
        <v>684</v>
      </c>
      <c r="F27" s="896">
        <v>1</v>
      </c>
    </row>
    <row r="28" spans="1:6" ht="15.75" x14ac:dyDescent="0.25">
      <c r="A28" s="157" t="s">
        <v>370</v>
      </c>
      <c r="B28" s="896">
        <v>7</v>
      </c>
      <c r="C28" s="158"/>
      <c r="D28" s="158"/>
      <c r="E28" s="157" t="s">
        <v>985</v>
      </c>
      <c r="F28" s="896">
        <v>13</v>
      </c>
    </row>
    <row r="29" spans="1:6" ht="15.75" x14ac:dyDescent="0.25">
      <c r="A29" s="157" t="s">
        <v>371</v>
      </c>
      <c r="B29" s="896">
        <v>1</v>
      </c>
      <c r="C29" s="158"/>
      <c r="D29" s="158"/>
      <c r="E29" s="157" t="s">
        <v>845</v>
      </c>
      <c r="F29" s="896">
        <v>1</v>
      </c>
    </row>
    <row r="30" spans="1:6" ht="15.75" x14ac:dyDescent="0.25">
      <c r="A30" s="157" t="s">
        <v>498</v>
      </c>
      <c r="B30" s="896">
        <v>5</v>
      </c>
      <c r="C30" s="158"/>
      <c r="D30" s="158"/>
      <c r="E30" s="157" t="s">
        <v>501</v>
      </c>
      <c r="F30" s="896">
        <v>1</v>
      </c>
    </row>
    <row r="31" spans="1:6" ht="15.75" x14ac:dyDescent="0.25">
      <c r="A31" s="157" t="s">
        <v>841</v>
      </c>
      <c r="B31" s="896">
        <v>1</v>
      </c>
      <c r="C31" s="158"/>
      <c r="D31" s="158"/>
      <c r="E31" s="157" t="s">
        <v>1006</v>
      </c>
      <c r="F31" s="896">
        <v>1</v>
      </c>
    </row>
    <row r="32" spans="1:6" ht="15.75" x14ac:dyDescent="0.25">
      <c r="A32" s="157" t="s">
        <v>970</v>
      </c>
      <c r="B32" s="896">
        <v>1</v>
      </c>
      <c r="C32" s="158"/>
      <c r="D32" s="158"/>
      <c r="E32" s="157" t="s">
        <v>846</v>
      </c>
      <c r="F32" s="896">
        <v>7</v>
      </c>
    </row>
    <row r="33" spans="1:6" ht="15.75" x14ac:dyDescent="0.25">
      <c r="A33" s="157" t="s">
        <v>971</v>
      </c>
      <c r="B33" s="896">
        <v>2</v>
      </c>
      <c r="C33" s="158"/>
      <c r="D33" s="158"/>
      <c r="E33" s="157" t="s">
        <v>847</v>
      </c>
      <c r="F33" s="896">
        <v>4</v>
      </c>
    </row>
    <row r="34" spans="1:6" ht="15.75" x14ac:dyDescent="0.25">
      <c r="A34" s="157" t="s">
        <v>372</v>
      </c>
      <c r="B34" s="896">
        <v>6</v>
      </c>
      <c r="C34" s="158"/>
      <c r="D34" s="158"/>
      <c r="E34" s="157" t="s">
        <v>842</v>
      </c>
      <c r="F34" s="896">
        <v>2</v>
      </c>
    </row>
    <row r="35" spans="1:6" ht="15.75" x14ac:dyDescent="0.25">
      <c r="A35" s="157" t="s">
        <v>373</v>
      </c>
      <c r="B35" s="896">
        <v>7</v>
      </c>
      <c r="C35" s="158"/>
      <c r="D35" s="158"/>
      <c r="E35" s="157" t="s">
        <v>387</v>
      </c>
      <c r="F35" s="896">
        <v>1</v>
      </c>
    </row>
    <row r="36" spans="1:6" ht="15.75" x14ac:dyDescent="0.25">
      <c r="A36" s="157" t="s">
        <v>972</v>
      </c>
      <c r="B36" s="896">
        <v>3</v>
      </c>
      <c r="C36" s="158"/>
      <c r="D36" s="158"/>
      <c r="E36" s="157" t="s">
        <v>986</v>
      </c>
      <c r="F36" s="896">
        <v>1</v>
      </c>
    </row>
    <row r="37" spans="1:6" ht="15.75" x14ac:dyDescent="0.25">
      <c r="A37" s="157" t="s">
        <v>973</v>
      </c>
      <c r="B37" s="896">
        <v>2</v>
      </c>
      <c r="C37" s="158"/>
      <c r="D37" s="158"/>
      <c r="E37" s="157" t="s">
        <v>987</v>
      </c>
      <c r="F37" s="896">
        <v>7</v>
      </c>
    </row>
    <row r="38" spans="1:6" ht="15.75" x14ac:dyDescent="0.25">
      <c r="A38" s="157" t="s">
        <v>374</v>
      </c>
      <c r="B38" s="896">
        <v>10</v>
      </c>
      <c r="C38" s="158"/>
      <c r="D38" s="158"/>
      <c r="E38" s="157" t="s">
        <v>988</v>
      </c>
      <c r="F38" s="896">
        <v>45</v>
      </c>
    </row>
    <row r="39" spans="1:6" ht="15.75" x14ac:dyDescent="0.25">
      <c r="A39" s="157" t="s">
        <v>974</v>
      </c>
      <c r="B39" s="896">
        <v>8</v>
      </c>
      <c r="C39" s="158"/>
      <c r="D39" s="158"/>
      <c r="E39" s="157" t="s">
        <v>989</v>
      </c>
      <c r="F39" s="896">
        <v>2</v>
      </c>
    </row>
    <row r="40" spans="1:6" ht="15.75" x14ac:dyDescent="0.25">
      <c r="A40" s="157" t="s">
        <v>375</v>
      </c>
      <c r="B40" s="896">
        <v>13</v>
      </c>
      <c r="C40" s="158"/>
      <c r="D40" s="158"/>
      <c r="E40" s="157" t="s">
        <v>388</v>
      </c>
      <c r="F40" s="896">
        <v>20</v>
      </c>
    </row>
    <row r="41" spans="1:6" ht="15.75" x14ac:dyDescent="0.25">
      <c r="A41" s="157" t="s">
        <v>1003</v>
      </c>
      <c r="B41" s="896">
        <v>355</v>
      </c>
      <c r="C41" s="158"/>
      <c r="D41" s="158"/>
      <c r="E41" s="157" t="s">
        <v>389</v>
      </c>
      <c r="F41" s="896">
        <v>6</v>
      </c>
    </row>
    <row r="42" spans="1:6" ht="15.75" x14ac:dyDescent="0.25">
      <c r="A42" s="157" t="s">
        <v>769</v>
      </c>
      <c r="B42" s="896">
        <v>6</v>
      </c>
      <c r="C42" s="158"/>
      <c r="D42" s="158"/>
      <c r="E42" s="157" t="s">
        <v>685</v>
      </c>
      <c r="F42" s="896">
        <v>3</v>
      </c>
    </row>
    <row r="43" spans="1:6" ht="15.75" x14ac:dyDescent="0.25">
      <c r="A43" s="735" t="s">
        <v>376</v>
      </c>
      <c r="B43" s="896">
        <v>2</v>
      </c>
      <c r="C43" s="158"/>
      <c r="D43" s="158"/>
      <c r="E43" s="154" t="s">
        <v>990</v>
      </c>
      <c r="F43" s="897">
        <v>1</v>
      </c>
    </row>
    <row r="44" spans="1:6" ht="15.75" x14ac:dyDescent="0.25">
      <c r="A44" s="157" t="s">
        <v>377</v>
      </c>
      <c r="B44" s="896">
        <v>8</v>
      </c>
      <c r="C44" s="158"/>
      <c r="D44" s="158"/>
      <c r="E44" s="154" t="s">
        <v>848</v>
      </c>
      <c r="F44" s="897">
        <v>49</v>
      </c>
    </row>
    <row r="45" spans="1:6" ht="15.75" x14ac:dyDescent="0.25">
      <c r="A45" s="157" t="s">
        <v>993</v>
      </c>
      <c r="B45" s="896">
        <v>2</v>
      </c>
      <c r="C45" s="158"/>
      <c r="D45" s="158"/>
      <c r="E45" s="154" t="s">
        <v>991</v>
      </c>
      <c r="F45" s="897">
        <v>39</v>
      </c>
    </row>
    <row r="46" spans="1:6" ht="15.75" x14ac:dyDescent="0.25">
      <c r="A46" s="157" t="s">
        <v>994</v>
      </c>
      <c r="B46" s="896">
        <v>1</v>
      </c>
      <c r="C46" s="158"/>
      <c r="D46" s="158"/>
      <c r="E46" s="154" t="s">
        <v>992</v>
      </c>
      <c r="F46" s="897">
        <v>2</v>
      </c>
    </row>
    <row r="47" spans="1:6" ht="15.75" x14ac:dyDescent="0.25">
      <c r="A47" s="157" t="s">
        <v>379</v>
      </c>
      <c r="B47" s="896">
        <v>1</v>
      </c>
      <c r="C47" s="158"/>
      <c r="D47" s="158"/>
      <c r="E47" s="154" t="s">
        <v>390</v>
      </c>
      <c r="F47" s="897">
        <v>2</v>
      </c>
    </row>
    <row r="48" spans="1:6" ht="15.75" x14ac:dyDescent="0.25">
      <c r="A48" s="157" t="s">
        <v>995</v>
      </c>
      <c r="B48" s="896">
        <v>1</v>
      </c>
      <c r="C48" s="158"/>
      <c r="D48" s="158"/>
      <c r="E48" s="154" t="s">
        <v>999</v>
      </c>
      <c r="F48" s="897">
        <v>12</v>
      </c>
    </row>
    <row r="49" spans="1:6" ht="15.75" x14ac:dyDescent="0.25">
      <c r="A49" s="157" t="s">
        <v>380</v>
      </c>
      <c r="B49" s="896">
        <v>73</v>
      </c>
      <c r="C49" s="158"/>
      <c r="D49" s="158"/>
      <c r="E49" s="154" t="s">
        <v>1000</v>
      </c>
      <c r="F49" s="897">
        <v>15</v>
      </c>
    </row>
    <row r="50" spans="1:6" ht="15.75" x14ac:dyDescent="0.25">
      <c r="A50" s="157" t="s">
        <v>996</v>
      </c>
      <c r="B50" s="896">
        <v>25</v>
      </c>
      <c r="C50" s="158"/>
      <c r="D50" s="158"/>
      <c r="E50" s="154" t="s">
        <v>391</v>
      </c>
      <c r="F50" s="897">
        <v>6</v>
      </c>
    </row>
    <row r="51" spans="1:6" ht="15.75" x14ac:dyDescent="0.25">
      <c r="A51" s="157" t="s">
        <v>997</v>
      </c>
      <c r="B51" s="896">
        <v>97</v>
      </c>
      <c r="C51" s="158"/>
      <c r="D51" s="158"/>
      <c r="E51" s="154" t="s">
        <v>686</v>
      </c>
      <c r="F51" s="897">
        <v>2</v>
      </c>
    </row>
    <row r="52" spans="1:6" ht="15.75" x14ac:dyDescent="0.25">
      <c r="A52" s="157" t="s">
        <v>998</v>
      </c>
      <c r="B52" s="896">
        <v>2</v>
      </c>
      <c r="C52" s="158"/>
      <c r="D52" s="158"/>
      <c r="E52" s="227" t="s">
        <v>145</v>
      </c>
      <c r="F52" s="896">
        <v>1756</v>
      </c>
    </row>
    <row r="53" spans="1:6" ht="15.75" x14ac:dyDescent="0.25">
      <c r="B53" s="984"/>
      <c r="C53" s="158"/>
      <c r="D53" s="158"/>
      <c r="F53" s="898"/>
    </row>
    <row r="54" spans="1:6" ht="15.75" x14ac:dyDescent="0.25">
      <c r="C54" s="158"/>
      <c r="D54" s="158"/>
    </row>
    <row r="55" spans="1:6" ht="15.75" x14ac:dyDescent="0.25">
      <c r="A55" s="14" t="s">
        <v>4</v>
      </c>
      <c r="C55" s="158"/>
      <c r="D55" s="158"/>
    </row>
    <row r="56" spans="1:6" ht="15.75" x14ac:dyDescent="0.25">
      <c r="C56" s="158"/>
      <c r="D56" s="158"/>
    </row>
    <row r="57" spans="1:6" ht="15.75" x14ac:dyDescent="0.25">
      <c r="C57" s="158"/>
      <c r="D57" s="158"/>
    </row>
    <row r="58" spans="1:6" ht="15.75" x14ac:dyDescent="0.25">
      <c r="C58" s="158"/>
      <c r="D58" s="158"/>
    </row>
    <row r="59" spans="1:6" ht="15.75" x14ac:dyDescent="0.25">
      <c r="C59" s="158"/>
      <c r="D59" s="158"/>
    </row>
    <row r="60" spans="1:6" ht="15.75" x14ac:dyDescent="0.25">
      <c r="C60" s="158"/>
      <c r="D60" s="158"/>
    </row>
    <row r="61" spans="1:6" ht="15.75" x14ac:dyDescent="0.25">
      <c r="C61" s="158"/>
      <c r="D61" s="158"/>
    </row>
    <row r="62" spans="1:6" ht="15.75" x14ac:dyDescent="0.25">
      <c r="C62" s="158"/>
      <c r="D62" s="158"/>
    </row>
    <row r="63" spans="1:6" ht="15.75" x14ac:dyDescent="0.25">
      <c r="C63" s="158"/>
      <c r="D63" s="158"/>
    </row>
    <row r="64" spans="1:6" ht="15.75" x14ac:dyDescent="0.25">
      <c r="C64" s="158"/>
      <c r="D64" s="158"/>
    </row>
    <row r="65" spans="1:4" ht="15.75" x14ac:dyDescent="0.25">
      <c r="A65" s="38"/>
      <c r="B65" s="38"/>
      <c r="C65" s="158"/>
      <c r="D65" s="158"/>
    </row>
    <row r="66" spans="1:4" ht="15.75" x14ac:dyDescent="0.25">
      <c r="A66" s="400"/>
      <c r="B66" s="306"/>
      <c r="C66" s="158"/>
      <c r="D66" s="158"/>
    </row>
    <row r="67" spans="1:4" ht="15.75" x14ac:dyDescent="0.25">
      <c r="C67" s="158"/>
      <c r="D67" s="158"/>
    </row>
    <row r="68" spans="1:4" ht="15.75" x14ac:dyDescent="0.25">
      <c r="C68" s="158"/>
      <c r="D68" s="158"/>
    </row>
    <row r="69" spans="1:4" ht="15.75" x14ac:dyDescent="0.25">
      <c r="C69" s="158"/>
      <c r="D69" s="158"/>
    </row>
    <row r="70" spans="1:4" ht="15.75" x14ac:dyDescent="0.25">
      <c r="A70" s="630"/>
      <c r="B70" s="631"/>
      <c r="C70" s="158"/>
      <c r="D70" s="158"/>
    </row>
    <row r="71" spans="1:4" ht="15.75" x14ac:dyDescent="0.25">
      <c r="A71" s="201"/>
      <c r="B71" s="23"/>
      <c r="C71" s="158"/>
      <c r="D71" s="158"/>
    </row>
    <row r="72" spans="1:4" x14ac:dyDescent="0.2">
      <c r="A72" s="202"/>
      <c r="B72" s="82"/>
    </row>
    <row r="73" spans="1:4" x14ac:dyDescent="0.2">
      <c r="A73" s="202"/>
      <c r="B73" s="82"/>
      <c r="C73" s="38"/>
      <c r="D73" s="38"/>
    </row>
    <row r="74" spans="1:4" x14ac:dyDescent="0.2">
      <c r="A74" s="202"/>
      <c r="B74" s="82"/>
      <c r="C74" s="38"/>
      <c r="D74" s="38"/>
    </row>
    <row r="75" spans="1:4" x14ac:dyDescent="0.2">
      <c r="A75" s="202"/>
      <c r="B75" s="82"/>
      <c r="C75" s="38"/>
      <c r="D75" s="38"/>
    </row>
    <row r="76" spans="1:4" x14ac:dyDescent="0.2">
      <c r="A76" s="202"/>
      <c r="B76" s="82"/>
      <c r="C76" s="38"/>
      <c r="D76" s="38"/>
    </row>
    <row r="77" spans="1:4" x14ac:dyDescent="0.2">
      <c r="A77" s="202"/>
      <c r="B77" s="82"/>
      <c r="C77" s="38"/>
      <c r="D77" s="38"/>
    </row>
    <row r="78" spans="1:4" x14ac:dyDescent="0.2">
      <c r="A78" s="202"/>
      <c r="B78" s="82"/>
      <c r="C78" s="38"/>
      <c r="D78" s="38"/>
    </row>
    <row r="79" spans="1:4" x14ac:dyDescent="0.2">
      <c r="A79" s="202"/>
      <c r="B79" s="82"/>
      <c r="C79" s="38"/>
      <c r="D79" s="38"/>
    </row>
    <row r="80" spans="1:4" x14ac:dyDescent="0.2">
      <c r="A80" s="202"/>
      <c r="B80" s="82"/>
      <c r="C80" s="38"/>
      <c r="D80" s="38"/>
    </row>
    <row r="81" spans="1:4" x14ac:dyDescent="0.2">
      <c r="A81" s="202"/>
      <c r="B81" s="82"/>
      <c r="C81" s="38"/>
      <c r="D81" s="38"/>
    </row>
    <row r="82" spans="1:4" x14ac:dyDescent="0.2">
      <c r="A82" s="202"/>
      <c r="B82" s="82"/>
      <c r="C82" s="38"/>
      <c r="D82" s="38"/>
    </row>
    <row r="83" spans="1:4" x14ac:dyDescent="0.2">
      <c r="A83" s="202"/>
      <c r="B83" s="82"/>
      <c r="C83" s="38"/>
      <c r="D83" s="38"/>
    </row>
    <row r="84" spans="1:4" x14ac:dyDescent="0.2">
      <c r="A84" s="202"/>
      <c r="B84" s="82"/>
      <c r="C84" s="38"/>
      <c r="D84" s="38"/>
    </row>
    <row r="85" spans="1:4" x14ac:dyDescent="0.2">
      <c r="A85" s="202"/>
      <c r="B85" s="82"/>
      <c r="C85" s="38"/>
      <c r="D85" s="38"/>
    </row>
    <row r="86" spans="1:4" x14ac:dyDescent="0.2">
      <c r="A86" s="202"/>
      <c r="B86" s="82"/>
      <c r="C86" s="38"/>
      <c r="D86" s="38"/>
    </row>
    <row r="87" spans="1:4" x14ac:dyDescent="0.2">
      <c r="A87" s="202"/>
      <c r="B87" s="82"/>
      <c r="C87" s="38"/>
      <c r="D87" s="38"/>
    </row>
    <row r="88" spans="1:4" x14ac:dyDescent="0.2">
      <c r="A88" s="202"/>
      <c r="B88" s="82"/>
      <c r="C88" s="38"/>
      <c r="D88" s="38"/>
    </row>
    <row r="89" spans="1:4" x14ac:dyDescent="0.2">
      <c r="A89" s="202"/>
      <c r="B89" s="82"/>
      <c r="C89" s="38"/>
      <c r="D89" s="38"/>
    </row>
    <row r="90" spans="1:4" x14ac:dyDescent="0.2">
      <c r="A90" s="202"/>
      <c r="B90" s="82"/>
      <c r="C90" s="38"/>
      <c r="D90" s="38"/>
    </row>
    <row r="91" spans="1:4" x14ac:dyDescent="0.2">
      <c r="A91" s="202"/>
      <c r="B91" s="82"/>
      <c r="C91" s="38"/>
      <c r="D91" s="38"/>
    </row>
    <row r="92" spans="1:4" x14ac:dyDescent="0.2">
      <c r="A92" s="202"/>
      <c r="B92" s="82"/>
      <c r="C92" s="38"/>
      <c r="D92" s="38"/>
    </row>
    <row r="93" spans="1:4" x14ac:dyDescent="0.2">
      <c r="A93" s="202"/>
      <c r="B93" s="82"/>
    </row>
    <row r="94" spans="1:4" x14ac:dyDescent="0.2">
      <c r="A94" s="202"/>
      <c r="B94" s="82"/>
    </row>
    <row r="95" spans="1:4" x14ac:dyDescent="0.2">
      <c r="A95" s="202"/>
      <c r="B95" s="82"/>
    </row>
    <row r="96" spans="1:4" x14ac:dyDescent="0.2">
      <c r="A96" s="202"/>
      <c r="B96" s="82"/>
    </row>
    <row r="97" spans="1:2" x14ac:dyDescent="0.2">
      <c r="A97" s="202"/>
      <c r="B97" s="82"/>
    </row>
    <row r="98" spans="1:2" x14ac:dyDescent="0.2">
      <c r="A98" s="202"/>
      <c r="B98" s="82"/>
    </row>
    <row r="99" spans="1:2" x14ac:dyDescent="0.2">
      <c r="A99" s="202"/>
      <c r="B99" s="82"/>
    </row>
    <row r="100" spans="1:2" x14ac:dyDescent="0.2">
      <c r="A100" s="202"/>
      <c r="B100" s="82"/>
    </row>
    <row r="101" spans="1:2" x14ac:dyDescent="0.2">
      <c r="A101" s="202"/>
      <c r="B101" s="82"/>
    </row>
    <row r="102" spans="1:2" x14ac:dyDescent="0.2">
      <c r="A102" s="202"/>
      <c r="B102" s="82"/>
    </row>
    <row r="103" spans="1:2" x14ac:dyDescent="0.2">
      <c r="A103" s="202"/>
      <c r="B103" s="82"/>
    </row>
    <row r="104" spans="1:2" x14ac:dyDescent="0.2">
      <c r="A104" s="202"/>
      <c r="B104" s="82"/>
    </row>
    <row r="105" spans="1:2" x14ac:dyDescent="0.2">
      <c r="A105" s="202"/>
      <c r="B105" s="82"/>
    </row>
    <row r="106" spans="1:2" x14ac:dyDescent="0.2">
      <c r="A106" s="202"/>
      <c r="B106" s="82"/>
    </row>
    <row r="107" spans="1:2" x14ac:dyDescent="0.2">
      <c r="A107" s="202"/>
      <c r="B107" s="82"/>
    </row>
    <row r="108" spans="1:2" x14ac:dyDescent="0.2">
      <c r="A108" s="202"/>
      <c r="B108" s="82"/>
    </row>
    <row r="109" spans="1:2" x14ac:dyDescent="0.2">
      <c r="A109" s="202"/>
      <c r="B109" s="82"/>
    </row>
    <row r="110" spans="1:2" x14ac:dyDescent="0.2">
      <c r="A110" s="202"/>
      <c r="B110" s="82"/>
    </row>
    <row r="111" spans="1:2" x14ac:dyDescent="0.2">
      <c r="A111" s="202"/>
      <c r="B111" s="82"/>
    </row>
    <row r="112" spans="1:2" x14ac:dyDescent="0.2">
      <c r="A112" s="202"/>
      <c r="B112" s="82"/>
    </row>
    <row r="113" spans="1:2" x14ac:dyDescent="0.2">
      <c r="A113" s="202"/>
      <c r="B113" s="82"/>
    </row>
    <row r="114" spans="1:2" x14ac:dyDescent="0.2">
      <c r="A114" s="202"/>
      <c r="B114" s="82"/>
    </row>
    <row r="115" spans="1:2" x14ac:dyDescent="0.2">
      <c r="A115" s="202"/>
      <c r="B115" s="82"/>
    </row>
    <row r="116" spans="1:2" x14ac:dyDescent="0.2">
      <c r="A116" s="202"/>
      <c r="B116" s="82"/>
    </row>
    <row r="117" spans="1:2" x14ac:dyDescent="0.2">
      <c r="A117" s="201"/>
      <c r="B117" s="23"/>
    </row>
  </sheetData>
  <phoneticPr fontId="30" type="noConversion"/>
  <pageMargins left="0.75" right="0.75" top="1" bottom="1" header="0.5" footer="0.5"/>
  <pageSetup paperSize="9" scale="76" orientation="portrait" r:id="rId1"/>
  <headerFooter alignWithMargins="0">
    <oddHeader>&amp;C&amp;"Times New Roman,Kalın"&amp;12 ULUSLARARASI ÖĞRENCİLERİN ÜLKELERE GÖRE DAĞILIMI
 (2015-2016 EĞİTİM ÖĞRETİM YILI I. DÖNEMİ)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4">
    <tabColor rgb="FF00B050"/>
  </sheetPr>
  <dimension ref="A1:H56"/>
  <sheetViews>
    <sheetView topLeftCell="A13" zoomScaleNormal="100" zoomScalePageLayoutView="80" workbookViewId="0">
      <selection activeCell="H7" sqref="H7"/>
    </sheetView>
  </sheetViews>
  <sheetFormatPr defaultRowHeight="12.75" x14ac:dyDescent="0.2"/>
  <cols>
    <col min="1" max="1" width="37.7109375" style="79" customWidth="1"/>
    <col min="2" max="2" width="17.140625" style="86" customWidth="1"/>
    <col min="3" max="3" width="45" style="77" customWidth="1"/>
    <col min="4" max="4" width="25.85546875" style="77" customWidth="1"/>
    <col min="5" max="5" width="35" style="77" customWidth="1"/>
    <col min="6" max="6" width="18.7109375" style="77" customWidth="1"/>
    <col min="7" max="7" width="12.85546875" style="77" customWidth="1"/>
    <col min="8" max="8" width="14" style="77" customWidth="1"/>
    <col min="9" max="16384" width="9.140625" style="77"/>
  </cols>
  <sheetData>
    <row r="1" spans="1:8" s="76" customFormat="1" ht="15.75" x14ac:dyDescent="0.2">
      <c r="A1" s="2573" t="s">
        <v>592</v>
      </c>
      <c r="B1" s="2574"/>
      <c r="C1" s="2574"/>
      <c r="D1" s="2574"/>
      <c r="E1" s="2574"/>
      <c r="F1" s="2574"/>
      <c r="G1" s="2574"/>
      <c r="H1" s="2574"/>
    </row>
    <row r="2" spans="1:8" ht="13.5" thickBot="1" x14ac:dyDescent="0.25">
      <c r="A2" s="244"/>
      <c r="F2" s="148"/>
      <c r="G2" s="148"/>
      <c r="H2" s="148"/>
    </row>
    <row r="3" spans="1:8" s="78" customFormat="1" ht="60" customHeight="1" thickBot="1" x14ac:dyDescent="0.25">
      <c r="A3" s="539" t="s">
        <v>510</v>
      </c>
      <c r="B3" s="539" t="s">
        <v>67</v>
      </c>
      <c r="C3" s="539" t="s">
        <v>68</v>
      </c>
      <c r="D3" s="539" t="s">
        <v>69</v>
      </c>
      <c r="E3" s="550" t="s">
        <v>70</v>
      </c>
      <c r="F3" s="550" t="s">
        <v>10</v>
      </c>
      <c r="G3" s="550" t="s">
        <v>8</v>
      </c>
      <c r="H3" s="550" t="s">
        <v>9</v>
      </c>
    </row>
    <row r="4" spans="1:8" ht="20.100000000000001" customHeight="1" x14ac:dyDescent="0.2">
      <c r="A4" s="540" t="s">
        <v>72</v>
      </c>
      <c r="B4" s="544" t="s">
        <v>7</v>
      </c>
      <c r="C4" s="540" t="s">
        <v>583</v>
      </c>
      <c r="D4" s="548" t="s">
        <v>724</v>
      </c>
      <c r="E4" s="548" t="s">
        <v>303</v>
      </c>
      <c r="F4" s="551">
        <v>30</v>
      </c>
      <c r="G4" s="551">
        <v>122</v>
      </c>
      <c r="H4" s="770">
        <v>109</v>
      </c>
    </row>
    <row r="5" spans="1:8" ht="20.100000000000001" customHeight="1" x14ac:dyDescent="0.2">
      <c r="A5" s="541" t="s">
        <v>73</v>
      </c>
      <c r="B5" s="545" t="s">
        <v>7</v>
      </c>
      <c r="C5" s="541" t="s">
        <v>169</v>
      </c>
      <c r="D5" s="547" t="s">
        <v>74</v>
      </c>
      <c r="E5" s="547" t="s">
        <v>303</v>
      </c>
      <c r="F5" s="552">
        <v>10</v>
      </c>
      <c r="G5" s="552">
        <v>84</v>
      </c>
      <c r="H5" s="766">
        <v>100</v>
      </c>
    </row>
    <row r="6" spans="1:8" ht="20.100000000000001" customHeight="1" x14ac:dyDescent="0.2">
      <c r="A6" s="541" t="s">
        <v>72</v>
      </c>
      <c r="B6" s="545" t="s">
        <v>7</v>
      </c>
      <c r="C6" s="541" t="s">
        <v>167</v>
      </c>
      <c r="D6" s="547" t="s">
        <v>724</v>
      </c>
      <c r="E6" s="547" t="s">
        <v>303</v>
      </c>
      <c r="F6" s="552">
        <v>30</v>
      </c>
      <c r="G6" s="552">
        <v>134</v>
      </c>
      <c r="H6" s="766">
        <v>115</v>
      </c>
    </row>
    <row r="7" spans="1:8" ht="20.100000000000001" customHeight="1" x14ac:dyDescent="0.2">
      <c r="A7" s="541" t="s">
        <v>75</v>
      </c>
      <c r="B7" s="545" t="s">
        <v>375</v>
      </c>
      <c r="C7" s="547" t="s">
        <v>76</v>
      </c>
      <c r="D7" s="547" t="s">
        <v>87</v>
      </c>
      <c r="E7" s="547" t="s">
        <v>511</v>
      </c>
      <c r="F7" s="552"/>
      <c r="G7" s="552">
        <v>4</v>
      </c>
      <c r="H7" s="766">
        <v>8</v>
      </c>
    </row>
    <row r="8" spans="1:8" ht="20.100000000000001" customHeight="1" x14ac:dyDescent="0.2">
      <c r="A8" s="541" t="s">
        <v>461</v>
      </c>
      <c r="B8" s="545" t="s">
        <v>358</v>
      </c>
      <c r="C8" s="547" t="s">
        <v>579</v>
      </c>
      <c r="D8" s="547" t="s">
        <v>244</v>
      </c>
      <c r="E8" s="547" t="s">
        <v>480</v>
      </c>
      <c r="F8" s="552">
        <v>16</v>
      </c>
      <c r="G8" s="552">
        <v>39</v>
      </c>
      <c r="H8" s="766">
        <v>37</v>
      </c>
    </row>
    <row r="9" spans="1:8" ht="20.100000000000001" customHeight="1" x14ac:dyDescent="0.2">
      <c r="A9" s="541" t="s">
        <v>529</v>
      </c>
      <c r="B9" s="545" t="s">
        <v>374</v>
      </c>
      <c r="C9" s="547" t="s">
        <v>530</v>
      </c>
      <c r="D9" s="547" t="s">
        <v>245</v>
      </c>
      <c r="E9" s="547" t="s">
        <v>479</v>
      </c>
      <c r="F9" s="552"/>
      <c r="G9" s="552">
        <v>24</v>
      </c>
      <c r="H9" s="766">
        <v>8</v>
      </c>
    </row>
    <row r="10" spans="1:8" ht="20.100000000000001" customHeight="1" x14ac:dyDescent="0.2">
      <c r="A10" s="541" t="s">
        <v>529</v>
      </c>
      <c r="B10" s="545" t="s">
        <v>374</v>
      </c>
      <c r="C10" s="547" t="s">
        <v>445</v>
      </c>
      <c r="D10" s="547" t="s">
        <v>245</v>
      </c>
      <c r="E10" s="547" t="s">
        <v>479</v>
      </c>
      <c r="F10" s="552"/>
      <c r="G10" s="552">
        <v>3</v>
      </c>
      <c r="H10" s="766">
        <v>12</v>
      </c>
    </row>
    <row r="11" spans="1:8" ht="20.100000000000001" customHeight="1" x14ac:dyDescent="0.2">
      <c r="A11" s="542" t="s">
        <v>476</v>
      </c>
      <c r="B11" s="545" t="s">
        <v>377</v>
      </c>
      <c r="C11" s="2579" t="s">
        <v>478</v>
      </c>
      <c r="D11" s="2579" t="s">
        <v>245</v>
      </c>
      <c r="E11" s="2579" t="s">
        <v>479</v>
      </c>
      <c r="F11" s="2575">
        <v>1</v>
      </c>
      <c r="G11" s="2575">
        <v>6</v>
      </c>
      <c r="H11" s="2577">
        <v>4</v>
      </c>
    </row>
    <row r="12" spans="1:8" ht="20.100000000000001" customHeight="1" x14ac:dyDescent="0.2">
      <c r="A12" s="541" t="s">
        <v>475</v>
      </c>
      <c r="B12" s="545" t="s">
        <v>391</v>
      </c>
      <c r="C12" s="2580"/>
      <c r="D12" s="2580"/>
      <c r="E12" s="2580"/>
      <c r="F12" s="2576"/>
      <c r="G12" s="2576"/>
      <c r="H12" s="2578"/>
    </row>
    <row r="13" spans="1:8" ht="20.100000000000001" customHeight="1" x14ac:dyDescent="0.2">
      <c r="A13" s="541" t="s">
        <v>477</v>
      </c>
      <c r="B13" s="545" t="s">
        <v>370</v>
      </c>
      <c r="C13" s="2580"/>
      <c r="D13" s="2580"/>
      <c r="E13" s="2580"/>
      <c r="F13" s="2576"/>
      <c r="G13" s="2576"/>
      <c r="H13" s="2578"/>
    </row>
    <row r="14" spans="1:8" s="1925" customFormat="1" ht="20.100000000000001" customHeight="1" x14ac:dyDescent="0.2">
      <c r="A14" s="1920" t="s">
        <v>463</v>
      </c>
      <c r="B14" s="1921" t="s">
        <v>374</v>
      </c>
      <c r="C14" s="1922" t="s">
        <v>176</v>
      </c>
      <c r="D14" s="1922" t="s">
        <v>245</v>
      </c>
      <c r="E14" s="1922" t="s">
        <v>479</v>
      </c>
      <c r="F14" s="1923"/>
      <c r="G14" s="1923"/>
      <c r="H14" s="1924">
        <v>11</v>
      </c>
    </row>
    <row r="15" spans="1:8" ht="30" customHeight="1" x14ac:dyDescent="0.2">
      <c r="A15" s="541" t="s">
        <v>90</v>
      </c>
      <c r="B15" s="545" t="s">
        <v>370</v>
      </c>
      <c r="C15" s="542" t="s">
        <v>467</v>
      </c>
      <c r="D15" s="643" t="s">
        <v>245</v>
      </c>
      <c r="E15" s="643" t="s">
        <v>225</v>
      </c>
      <c r="F15" s="767"/>
      <c r="G15" s="767"/>
      <c r="H15" s="766">
        <v>1</v>
      </c>
    </row>
    <row r="16" spans="1:8" ht="20.100000000000001" customHeight="1" x14ac:dyDescent="0.2">
      <c r="A16" s="541" t="s">
        <v>91</v>
      </c>
      <c r="B16" s="545" t="s">
        <v>374</v>
      </c>
      <c r="C16" s="547" t="s">
        <v>467</v>
      </c>
      <c r="D16" s="547" t="s">
        <v>245</v>
      </c>
      <c r="E16" s="547" t="s">
        <v>225</v>
      </c>
      <c r="F16" s="767"/>
      <c r="G16" s="767">
        <v>2</v>
      </c>
      <c r="H16" s="766">
        <v>1</v>
      </c>
    </row>
    <row r="17" spans="1:8" ht="20.100000000000001" customHeight="1" x14ac:dyDescent="0.2">
      <c r="A17" s="541" t="s">
        <v>1069</v>
      </c>
      <c r="B17" s="545" t="s">
        <v>1070</v>
      </c>
      <c r="C17" s="547" t="s">
        <v>172</v>
      </c>
      <c r="D17" s="547" t="s">
        <v>245</v>
      </c>
      <c r="E17" s="547" t="s">
        <v>225</v>
      </c>
      <c r="F17" s="767"/>
      <c r="G17" s="767"/>
      <c r="H17" s="1167"/>
    </row>
    <row r="18" spans="1:8" ht="20.100000000000001" customHeight="1" x14ac:dyDescent="0.2">
      <c r="A18" s="541" t="s">
        <v>564</v>
      </c>
      <c r="B18" s="545" t="s">
        <v>370</v>
      </c>
      <c r="C18" s="547" t="s">
        <v>89</v>
      </c>
      <c r="D18" s="547" t="s">
        <v>245</v>
      </c>
      <c r="E18" s="547" t="s">
        <v>225</v>
      </c>
      <c r="F18" s="767"/>
      <c r="G18" s="767"/>
      <c r="H18" s="766"/>
    </row>
    <row r="19" spans="1:8" ht="20.100000000000001" customHeight="1" x14ac:dyDescent="0.2">
      <c r="A19" s="541" t="s">
        <v>98</v>
      </c>
      <c r="B19" s="545" t="s">
        <v>370</v>
      </c>
      <c r="C19" s="547" t="s">
        <v>99</v>
      </c>
      <c r="D19" s="547" t="s">
        <v>245</v>
      </c>
      <c r="E19" s="547" t="s">
        <v>225</v>
      </c>
      <c r="F19" s="767"/>
      <c r="G19" s="767"/>
      <c r="H19" s="766">
        <v>1</v>
      </c>
    </row>
    <row r="20" spans="1:8" s="86" customFormat="1" ht="20.100000000000001" customHeight="1" x14ac:dyDescent="0.2">
      <c r="A20" s="541" t="s">
        <v>100</v>
      </c>
      <c r="B20" s="545" t="s">
        <v>370</v>
      </c>
      <c r="C20" s="541" t="s">
        <v>101</v>
      </c>
      <c r="D20" s="547" t="s">
        <v>245</v>
      </c>
      <c r="E20" s="547" t="s">
        <v>225</v>
      </c>
      <c r="F20" s="767"/>
      <c r="G20" s="767"/>
      <c r="H20" s="766">
        <v>1</v>
      </c>
    </row>
    <row r="21" spans="1:8" ht="20.100000000000001" customHeight="1" x14ac:dyDescent="0.2">
      <c r="A21" s="541" t="s">
        <v>102</v>
      </c>
      <c r="B21" s="545" t="s">
        <v>370</v>
      </c>
      <c r="C21" s="547" t="s">
        <v>103</v>
      </c>
      <c r="D21" s="547" t="s">
        <v>245</v>
      </c>
      <c r="E21" s="547" t="s">
        <v>225</v>
      </c>
      <c r="F21" s="767"/>
      <c r="G21" s="767"/>
      <c r="H21" s="766"/>
    </row>
    <row r="22" spans="1:8" ht="20.100000000000001" customHeight="1" x14ac:dyDescent="0.2">
      <c r="A22" s="541" t="s">
        <v>462</v>
      </c>
      <c r="B22" s="545" t="s">
        <v>7</v>
      </c>
      <c r="C22" s="541" t="s">
        <v>468</v>
      </c>
      <c r="D22" s="547" t="s">
        <v>245</v>
      </c>
      <c r="E22" s="547" t="s">
        <v>225</v>
      </c>
      <c r="F22" s="767"/>
      <c r="G22" s="767"/>
      <c r="H22" s="766">
        <v>1</v>
      </c>
    </row>
    <row r="23" spans="1:8" ht="20.100000000000001" customHeight="1" x14ac:dyDescent="0.2">
      <c r="A23" s="541" t="s">
        <v>446</v>
      </c>
      <c r="B23" s="545" t="s">
        <v>370</v>
      </c>
      <c r="C23" s="541" t="s">
        <v>89</v>
      </c>
      <c r="D23" s="547" t="s">
        <v>245</v>
      </c>
      <c r="E23" s="547" t="s">
        <v>225</v>
      </c>
      <c r="F23" s="767"/>
      <c r="G23" s="767"/>
      <c r="H23" s="766"/>
    </row>
    <row r="24" spans="1:8" ht="30" customHeight="1" x14ac:dyDescent="0.2">
      <c r="A24" s="541" t="s">
        <v>447</v>
      </c>
      <c r="B24" s="545" t="s">
        <v>370</v>
      </c>
      <c r="C24" s="643" t="s">
        <v>468</v>
      </c>
      <c r="D24" s="643" t="s">
        <v>245</v>
      </c>
      <c r="E24" s="643" t="s">
        <v>225</v>
      </c>
      <c r="F24" s="767"/>
      <c r="G24" s="767"/>
      <c r="H24" s="766">
        <v>1</v>
      </c>
    </row>
    <row r="25" spans="1:8" ht="20.100000000000001" customHeight="1" x14ac:dyDescent="0.2">
      <c r="A25" s="541" t="s">
        <v>448</v>
      </c>
      <c r="B25" s="545" t="s">
        <v>370</v>
      </c>
      <c r="C25" s="541" t="s">
        <v>235</v>
      </c>
      <c r="D25" s="547" t="s">
        <v>245</v>
      </c>
      <c r="E25" s="547" t="s">
        <v>225</v>
      </c>
      <c r="F25" s="767"/>
      <c r="G25" s="767"/>
      <c r="H25" s="766"/>
    </row>
    <row r="26" spans="1:8" ht="20.100000000000001" customHeight="1" x14ac:dyDescent="0.2">
      <c r="A26" s="541" t="s">
        <v>462</v>
      </c>
      <c r="B26" s="545" t="s">
        <v>7</v>
      </c>
      <c r="C26" s="541" t="s">
        <v>173</v>
      </c>
      <c r="D26" s="547" t="s">
        <v>245</v>
      </c>
      <c r="E26" s="547" t="s">
        <v>225</v>
      </c>
      <c r="F26" s="767"/>
      <c r="G26" s="767"/>
      <c r="H26" s="766"/>
    </row>
    <row r="27" spans="1:8" ht="20.100000000000001" customHeight="1" thickBot="1" x14ac:dyDescent="0.3">
      <c r="A27" s="543" t="s">
        <v>709</v>
      </c>
      <c r="B27" s="546" t="s">
        <v>370</v>
      </c>
      <c r="C27" s="299" t="s">
        <v>710</v>
      </c>
      <c r="D27" s="549" t="s">
        <v>711</v>
      </c>
      <c r="E27" s="549" t="s">
        <v>225</v>
      </c>
      <c r="F27" s="768"/>
      <c r="G27" s="768"/>
      <c r="H27" s="769"/>
    </row>
    <row r="28" spans="1:8" ht="15.75" x14ac:dyDescent="0.25">
      <c r="A28" s="399" t="s">
        <v>1133</v>
      </c>
      <c r="B28" s="398"/>
      <c r="C28" s="397"/>
      <c r="D28" s="397"/>
      <c r="E28" s="397"/>
      <c r="F28" s="397"/>
      <c r="G28" s="397"/>
      <c r="H28" s="397"/>
    </row>
    <row r="29" spans="1:8" x14ac:dyDescent="0.2">
      <c r="A29" s="77"/>
    </row>
    <row r="30" spans="1:8" x14ac:dyDescent="0.2">
      <c r="A30" s="77"/>
    </row>
    <row r="31" spans="1:8" x14ac:dyDescent="0.2">
      <c r="A31" s="77"/>
    </row>
    <row r="32" spans="1:8" x14ac:dyDescent="0.2">
      <c r="A32" s="77"/>
      <c r="C32" s="95"/>
    </row>
    <row r="33" spans="1:1" x14ac:dyDescent="0.2">
      <c r="A33" s="77"/>
    </row>
    <row r="34" spans="1:1" x14ac:dyDescent="0.2">
      <c r="A34" s="77"/>
    </row>
    <row r="35" spans="1:1" x14ac:dyDescent="0.2">
      <c r="A35" s="77"/>
    </row>
    <row r="36" spans="1:1" x14ac:dyDescent="0.2">
      <c r="A36" s="77"/>
    </row>
    <row r="37" spans="1:1" x14ac:dyDescent="0.2">
      <c r="A37" s="77"/>
    </row>
    <row r="38" spans="1:1" x14ac:dyDescent="0.2">
      <c r="A38" s="77"/>
    </row>
    <row r="39" spans="1:1" x14ac:dyDescent="0.2">
      <c r="A39" s="77"/>
    </row>
    <row r="40" spans="1:1" x14ac:dyDescent="0.2">
      <c r="A40" s="77"/>
    </row>
    <row r="41" spans="1:1" x14ac:dyDescent="0.2">
      <c r="A41" s="77"/>
    </row>
    <row r="42" spans="1:1" x14ac:dyDescent="0.2">
      <c r="A42" s="77"/>
    </row>
    <row r="43" spans="1:1" x14ac:dyDescent="0.2">
      <c r="A43" s="77"/>
    </row>
    <row r="44" spans="1:1" x14ac:dyDescent="0.2">
      <c r="A44" s="77"/>
    </row>
    <row r="45" spans="1:1" x14ac:dyDescent="0.2">
      <c r="A45" s="77"/>
    </row>
    <row r="46" spans="1:1" x14ac:dyDescent="0.2">
      <c r="A46" s="77"/>
    </row>
    <row r="47" spans="1:1" x14ac:dyDescent="0.2">
      <c r="A47" s="77"/>
    </row>
    <row r="48" spans="1:1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7"/>
    </row>
    <row r="54" spans="1:1" x14ac:dyDescent="0.2">
      <c r="A54" s="77"/>
    </row>
    <row r="55" spans="1:1" x14ac:dyDescent="0.2">
      <c r="A55" s="77"/>
    </row>
    <row r="56" spans="1:1" x14ac:dyDescent="0.2">
      <c r="A56" s="77"/>
    </row>
  </sheetData>
  <mergeCells count="7">
    <mergeCell ref="A1:H1"/>
    <mergeCell ref="G11:G13"/>
    <mergeCell ref="H11:H13"/>
    <mergeCell ref="C11:C13"/>
    <mergeCell ref="D11:D13"/>
    <mergeCell ref="E11:E13"/>
    <mergeCell ref="F11:F13"/>
  </mergeCells>
  <phoneticPr fontId="39" type="noConversion"/>
  <pageMargins left="0.74803149606299213" right="0.74803149606299213" top="0.39370078740157483" bottom="0.78740157480314965" header="0.51181102362204722" footer="0.51181102362204722"/>
  <pageSetup paperSize="9" scale="64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5"/>
  <dimension ref="B1:G27"/>
  <sheetViews>
    <sheetView showGridLines="0" workbookViewId="0">
      <selection activeCell="E10" sqref="E10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09" t="s">
        <v>429</v>
      </c>
      <c r="C1" s="110"/>
      <c r="D1" s="118"/>
      <c r="E1" s="118"/>
    </row>
    <row r="2" spans="2:5" x14ac:dyDescent="0.2">
      <c r="B2" s="109" t="s">
        <v>430</v>
      </c>
      <c r="C2" s="110"/>
      <c r="D2" s="118"/>
      <c r="E2" s="118"/>
    </row>
    <row r="3" spans="2:5" x14ac:dyDescent="0.2">
      <c r="B3" s="111"/>
      <c r="C3" s="111"/>
      <c r="D3" s="119"/>
      <c r="E3" s="119"/>
    </row>
    <row r="4" spans="2:5" ht="38.25" x14ac:dyDescent="0.2">
      <c r="B4" s="112" t="s">
        <v>431</v>
      </c>
      <c r="C4" s="111"/>
      <c r="D4" s="119"/>
      <c r="E4" s="119"/>
    </row>
    <row r="5" spans="2:5" x14ac:dyDescent="0.2">
      <c r="B5" s="111"/>
      <c r="C5" s="111"/>
      <c r="D5" s="119"/>
      <c r="E5" s="119"/>
    </row>
    <row r="6" spans="2:5" ht="25.5" x14ac:dyDescent="0.2">
      <c r="B6" s="109" t="s">
        <v>433</v>
      </c>
      <c r="C6" s="110"/>
      <c r="D6" s="118"/>
      <c r="E6" s="120" t="s">
        <v>434</v>
      </c>
    </row>
    <row r="7" spans="2:5" ht="13.5" thickBot="1" x14ac:dyDescent="0.25">
      <c r="B7" s="111"/>
      <c r="C7" s="111"/>
      <c r="D7" s="119"/>
      <c r="E7" s="119"/>
    </row>
    <row r="8" spans="2:5" ht="51" x14ac:dyDescent="0.2">
      <c r="B8" s="113" t="s">
        <v>435</v>
      </c>
      <c r="C8" s="114"/>
      <c r="D8" s="121"/>
      <c r="E8" s="122">
        <v>2</v>
      </c>
    </row>
    <row r="9" spans="2:5" ht="38.25" x14ac:dyDescent="0.2">
      <c r="B9" s="115"/>
      <c r="C9" s="111"/>
      <c r="D9" s="119"/>
      <c r="E9" s="123" t="s">
        <v>436</v>
      </c>
    </row>
    <row r="10" spans="2:5" ht="39" thickBot="1" x14ac:dyDescent="0.25">
      <c r="B10" s="116"/>
      <c r="C10" s="117"/>
      <c r="D10" s="124"/>
      <c r="E10" s="125" t="s">
        <v>437</v>
      </c>
    </row>
    <row r="11" spans="2:5" x14ac:dyDescent="0.2">
      <c r="B11" s="111"/>
      <c r="C11" s="111"/>
      <c r="D11" s="119"/>
      <c r="E11" s="119"/>
    </row>
    <row r="12" spans="2:5" x14ac:dyDescent="0.2">
      <c r="B12" s="111"/>
      <c r="C12" s="111"/>
      <c r="D12" s="119"/>
      <c r="E12" s="119"/>
    </row>
    <row r="27" spans="7:7" x14ac:dyDescent="0.2">
      <c r="G27" t="s">
        <v>472</v>
      </c>
    </row>
  </sheetData>
  <phoneticPr fontId="30" type="noConversion"/>
  <hyperlinks>
    <hyperlink ref="E9" location="'İLK 3 ve 1.TERCİH (s.11)'!B18" display="'İLK 3 ve 1.TERCİH (s.11)'!B18"/>
    <hyperlink ref="E10" location="'İLK 3 ve 1.TERCİH (s.11)'!B37" display="'İLK 3 ve 1.TERCİH (s.11)'!B3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00B050"/>
  </sheetPr>
  <dimension ref="A1:E50"/>
  <sheetViews>
    <sheetView topLeftCell="A6" zoomScaleNormal="100" workbookViewId="0">
      <selection activeCell="E39" sqref="E39"/>
    </sheetView>
  </sheetViews>
  <sheetFormatPr defaultRowHeight="12.75" x14ac:dyDescent="0.2"/>
  <cols>
    <col min="1" max="1" width="22.7109375" style="38" customWidth="1"/>
    <col min="2" max="2" width="22.7109375" style="83" customWidth="1"/>
    <col min="3" max="3" width="5.7109375" style="38" customWidth="1"/>
    <col min="4" max="4" width="22.7109375" style="38" customWidth="1"/>
    <col min="5" max="5" width="22.7109375" style="83" customWidth="1"/>
    <col min="6" max="16384" width="9.140625" style="14"/>
  </cols>
  <sheetData>
    <row r="1" spans="1:5" ht="18" customHeight="1" x14ac:dyDescent="0.2">
      <c r="A1" s="1406" t="s">
        <v>518</v>
      </c>
      <c r="B1" s="108" t="s">
        <v>182</v>
      </c>
      <c r="D1" s="1407" t="s">
        <v>518</v>
      </c>
      <c r="E1" s="108" t="s">
        <v>182</v>
      </c>
    </row>
    <row r="2" spans="1:5" x14ac:dyDescent="0.2">
      <c r="A2" s="1408" t="s">
        <v>519</v>
      </c>
      <c r="B2" s="1409">
        <v>75</v>
      </c>
      <c r="C2" s="83"/>
      <c r="D2" s="1410" t="s">
        <v>1061</v>
      </c>
      <c r="E2" s="1411">
        <v>13</v>
      </c>
    </row>
    <row r="3" spans="1:5" x14ac:dyDescent="0.2">
      <c r="A3" s="1408" t="s">
        <v>1060</v>
      </c>
      <c r="B3" s="1409">
        <v>4</v>
      </c>
      <c r="C3" s="83"/>
      <c r="D3" s="2011" t="s">
        <v>1062</v>
      </c>
      <c r="E3" s="878">
        <v>5</v>
      </c>
    </row>
    <row r="4" spans="1:5" x14ac:dyDescent="0.2">
      <c r="A4" s="1412" t="s">
        <v>513</v>
      </c>
      <c r="B4" s="1413">
        <v>14</v>
      </c>
      <c r="C4" s="83"/>
      <c r="D4" s="1412" t="s">
        <v>806</v>
      </c>
      <c r="E4" s="1413">
        <v>4</v>
      </c>
    </row>
    <row r="5" spans="1:5" x14ac:dyDescent="0.2">
      <c r="A5" s="1408" t="s">
        <v>862</v>
      </c>
      <c r="B5" s="1409">
        <v>1</v>
      </c>
      <c r="C5" s="83"/>
      <c r="D5" s="1408" t="s">
        <v>286</v>
      </c>
      <c r="E5" s="1409">
        <v>3</v>
      </c>
    </row>
    <row r="6" spans="1:5" x14ac:dyDescent="0.2">
      <c r="A6" s="1408" t="s">
        <v>563</v>
      </c>
      <c r="B6" s="1409">
        <v>10</v>
      </c>
      <c r="C6" s="83"/>
      <c r="D6" s="1408" t="s">
        <v>572</v>
      </c>
      <c r="E6" s="1409">
        <v>8</v>
      </c>
    </row>
    <row r="7" spans="1:5" x14ac:dyDescent="0.2">
      <c r="A7" s="1408" t="s">
        <v>523</v>
      </c>
      <c r="B7" s="1409">
        <v>5</v>
      </c>
      <c r="C7" s="83"/>
      <c r="D7" s="1408" t="s">
        <v>573</v>
      </c>
      <c r="E7" s="1409">
        <v>31</v>
      </c>
    </row>
    <row r="8" spans="1:5" x14ac:dyDescent="0.2">
      <c r="A8" s="1408" t="s">
        <v>347</v>
      </c>
      <c r="B8" s="1409">
        <v>1140</v>
      </c>
      <c r="C8" s="83"/>
      <c r="D8" s="1408" t="s">
        <v>566</v>
      </c>
      <c r="E8" s="1409">
        <v>13</v>
      </c>
    </row>
    <row r="9" spans="1:5" x14ac:dyDescent="0.2">
      <c r="A9" s="1408" t="s">
        <v>525</v>
      </c>
      <c r="B9" s="1409">
        <v>112</v>
      </c>
      <c r="C9" s="83"/>
      <c r="D9" s="1408" t="s">
        <v>574</v>
      </c>
      <c r="E9" s="1409">
        <v>15</v>
      </c>
    </row>
    <row r="10" spans="1:5" x14ac:dyDescent="0.2">
      <c r="A10" s="1408" t="s">
        <v>122</v>
      </c>
      <c r="B10" s="1409">
        <v>2</v>
      </c>
      <c r="C10" s="83"/>
      <c r="D10" s="1408" t="s">
        <v>576</v>
      </c>
      <c r="E10" s="1409">
        <v>9</v>
      </c>
    </row>
    <row r="11" spans="1:5" x14ac:dyDescent="0.2">
      <c r="A11" s="1408" t="s">
        <v>527</v>
      </c>
      <c r="B11" s="1409">
        <v>7</v>
      </c>
      <c r="C11" s="83"/>
      <c r="D11" s="1408" t="s">
        <v>863</v>
      </c>
      <c r="E11" s="1409">
        <v>1</v>
      </c>
    </row>
    <row r="12" spans="1:5" x14ac:dyDescent="0.2">
      <c r="A12" s="1408" t="s">
        <v>528</v>
      </c>
      <c r="B12" s="1409">
        <v>27</v>
      </c>
      <c r="C12" s="83"/>
      <c r="D12" s="1408" t="s">
        <v>866</v>
      </c>
      <c r="E12" s="1409">
        <v>4</v>
      </c>
    </row>
    <row r="13" spans="1:5" x14ac:dyDescent="0.2">
      <c r="A13" s="1408" t="s">
        <v>531</v>
      </c>
      <c r="B13" s="1409">
        <v>39</v>
      </c>
      <c r="C13" s="83"/>
      <c r="D13" s="1408" t="s">
        <v>310</v>
      </c>
      <c r="E13" s="1409">
        <v>54</v>
      </c>
    </row>
    <row r="14" spans="1:5" x14ac:dyDescent="0.2">
      <c r="A14" s="1408" t="s">
        <v>569</v>
      </c>
      <c r="B14" s="1409">
        <v>4</v>
      </c>
      <c r="C14" s="83"/>
      <c r="D14" s="1408" t="s">
        <v>520</v>
      </c>
      <c r="E14" s="1409">
        <v>68</v>
      </c>
    </row>
    <row r="15" spans="1:5" x14ac:dyDescent="0.2">
      <c r="A15" s="1408" t="s">
        <v>588</v>
      </c>
      <c r="B15" s="1409">
        <v>7</v>
      </c>
      <c r="C15" s="83"/>
      <c r="D15" s="1408" t="s">
        <v>521</v>
      </c>
      <c r="E15" s="1409">
        <v>13</v>
      </c>
    </row>
    <row r="16" spans="1:5" x14ac:dyDescent="0.2">
      <c r="A16" s="1408" t="s">
        <v>805</v>
      </c>
      <c r="B16" s="1409">
        <v>1</v>
      </c>
      <c r="C16" s="83"/>
      <c r="D16" s="1408" t="s">
        <v>522</v>
      </c>
      <c r="E16" s="1409">
        <v>21</v>
      </c>
    </row>
    <row r="17" spans="1:5" x14ac:dyDescent="0.2">
      <c r="A17" s="1408" t="s">
        <v>533</v>
      </c>
      <c r="B17" s="1409">
        <v>12</v>
      </c>
      <c r="C17" s="83"/>
      <c r="D17" s="1408" t="s">
        <v>524</v>
      </c>
      <c r="E17" s="1409">
        <v>23</v>
      </c>
    </row>
    <row r="18" spans="1:5" x14ac:dyDescent="0.2">
      <c r="A18" s="1408" t="s">
        <v>535</v>
      </c>
      <c r="B18" s="1409">
        <v>1</v>
      </c>
      <c r="C18" s="83"/>
      <c r="D18" s="1408" t="s">
        <v>526</v>
      </c>
      <c r="E18" s="1409">
        <v>2</v>
      </c>
    </row>
    <row r="19" spans="1:5" x14ac:dyDescent="0.2">
      <c r="A19" s="1408" t="s">
        <v>861</v>
      </c>
      <c r="B19" s="1409">
        <v>4</v>
      </c>
      <c r="C19" s="83"/>
      <c r="D19" s="1408" t="s">
        <v>311</v>
      </c>
      <c r="E19" s="1409">
        <v>83</v>
      </c>
    </row>
    <row r="20" spans="1:5" x14ac:dyDescent="0.2">
      <c r="A20" s="1408" t="s">
        <v>538</v>
      </c>
      <c r="B20" s="1409">
        <v>12</v>
      </c>
      <c r="C20" s="83"/>
      <c r="D20" s="1408" t="s">
        <v>470</v>
      </c>
      <c r="E20" s="1409">
        <v>31</v>
      </c>
    </row>
    <row r="21" spans="1:5" x14ac:dyDescent="0.2">
      <c r="A21" s="1408" t="s">
        <v>540</v>
      </c>
      <c r="B21" s="1409">
        <v>7</v>
      </c>
      <c r="C21" s="83"/>
      <c r="D21" s="1408" t="s">
        <v>532</v>
      </c>
      <c r="E21" s="1409">
        <v>4</v>
      </c>
    </row>
    <row r="22" spans="1:5" x14ac:dyDescent="0.2">
      <c r="A22" s="1408" t="s">
        <v>542</v>
      </c>
      <c r="B22" s="1409">
        <v>104</v>
      </c>
      <c r="C22" s="83"/>
      <c r="D22" s="1408" t="s">
        <v>534</v>
      </c>
      <c r="E22" s="1409">
        <v>4</v>
      </c>
    </row>
    <row r="23" spans="1:5" x14ac:dyDescent="0.2">
      <c r="A23" s="1408" t="s">
        <v>544</v>
      </c>
      <c r="B23" s="1409">
        <v>21</v>
      </c>
      <c r="C23" s="83"/>
      <c r="D23" s="1408" t="s">
        <v>536</v>
      </c>
      <c r="E23" s="1409">
        <v>13</v>
      </c>
    </row>
    <row r="24" spans="1:5" x14ac:dyDescent="0.2">
      <c r="A24" s="1408" t="s">
        <v>546</v>
      </c>
      <c r="B24" s="1409">
        <v>6</v>
      </c>
      <c r="C24" s="83"/>
      <c r="D24" s="1408" t="s">
        <v>575</v>
      </c>
      <c r="E24" s="1409">
        <v>13</v>
      </c>
    </row>
    <row r="25" spans="1:5" x14ac:dyDescent="0.2">
      <c r="A25" s="1408" t="s">
        <v>548</v>
      </c>
      <c r="B25" s="1409">
        <v>20</v>
      </c>
      <c r="C25" s="83"/>
      <c r="D25" s="1408" t="s">
        <v>537</v>
      </c>
      <c r="E25" s="1409">
        <v>16</v>
      </c>
    </row>
    <row r="26" spans="1:5" x14ac:dyDescent="0.2">
      <c r="A26" s="1408" t="s">
        <v>550</v>
      </c>
      <c r="B26" s="1409">
        <v>29</v>
      </c>
      <c r="C26" s="83"/>
      <c r="D26" s="1408" t="s">
        <v>539</v>
      </c>
      <c r="E26" s="1409">
        <v>20</v>
      </c>
    </row>
    <row r="27" spans="1:5" x14ac:dyDescent="0.2">
      <c r="A27" s="1408" t="s">
        <v>552</v>
      </c>
      <c r="B27" s="1409">
        <v>9</v>
      </c>
      <c r="C27" s="83"/>
      <c r="D27" s="1408" t="s">
        <v>541</v>
      </c>
      <c r="E27" s="1409">
        <v>40</v>
      </c>
    </row>
    <row r="28" spans="1:5" x14ac:dyDescent="0.2">
      <c r="A28" s="1408" t="s">
        <v>577</v>
      </c>
      <c r="B28" s="1409">
        <v>5</v>
      </c>
      <c r="C28" s="83"/>
      <c r="D28" s="1408" t="s">
        <v>867</v>
      </c>
      <c r="E28" s="1409">
        <v>1</v>
      </c>
    </row>
    <row r="29" spans="1:5" x14ac:dyDescent="0.2">
      <c r="A29" s="1408" t="s">
        <v>554</v>
      </c>
      <c r="B29" s="1409">
        <v>7</v>
      </c>
      <c r="C29" s="83"/>
      <c r="D29" s="1408" t="s">
        <v>543</v>
      </c>
      <c r="E29" s="1409">
        <v>3</v>
      </c>
    </row>
    <row r="30" spans="1:5" x14ac:dyDescent="0.2">
      <c r="A30" s="1408" t="s">
        <v>555</v>
      </c>
      <c r="B30" s="1409">
        <v>13</v>
      </c>
      <c r="C30" s="83"/>
      <c r="D30" s="1408" t="s">
        <v>545</v>
      </c>
      <c r="E30" s="1409">
        <v>11</v>
      </c>
    </row>
    <row r="31" spans="1:5" x14ac:dyDescent="0.2">
      <c r="A31" s="1408" t="s">
        <v>557</v>
      </c>
      <c r="B31" s="1409">
        <v>7</v>
      </c>
      <c r="C31" s="83"/>
      <c r="D31" s="1408" t="s">
        <v>287</v>
      </c>
      <c r="E31" s="1409">
        <v>5</v>
      </c>
    </row>
    <row r="32" spans="1:5" x14ac:dyDescent="0.2">
      <c r="A32" s="1408" t="s">
        <v>559</v>
      </c>
      <c r="B32" s="1409">
        <v>6</v>
      </c>
      <c r="C32" s="83"/>
      <c r="D32" s="1408" t="s">
        <v>865</v>
      </c>
      <c r="E32" s="1409">
        <v>1</v>
      </c>
    </row>
    <row r="33" spans="1:5" x14ac:dyDescent="0.2">
      <c r="A33" s="1408" t="s">
        <v>561</v>
      </c>
      <c r="B33" s="1409">
        <v>68</v>
      </c>
      <c r="C33" s="83"/>
      <c r="D33" s="1408" t="s">
        <v>547</v>
      </c>
      <c r="E33" s="1409">
        <v>31</v>
      </c>
    </row>
    <row r="34" spans="1:5" x14ac:dyDescent="0.2">
      <c r="A34" s="1408" t="s">
        <v>308</v>
      </c>
      <c r="B34" s="1409">
        <v>11</v>
      </c>
      <c r="C34" s="83"/>
      <c r="D34" s="1408" t="s">
        <v>549</v>
      </c>
      <c r="E34" s="1409">
        <v>13</v>
      </c>
    </row>
    <row r="35" spans="1:5" x14ac:dyDescent="0.2">
      <c r="A35" s="1408" t="s">
        <v>565</v>
      </c>
      <c r="B35" s="1409">
        <v>10</v>
      </c>
      <c r="C35" s="83"/>
      <c r="D35" s="1408" t="s">
        <v>551</v>
      </c>
      <c r="E35" s="1409">
        <v>24</v>
      </c>
    </row>
    <row r="36" spans="1:5" x14ac:dyDescent="0.2">
      <c r="A36" s="1408" t="s">
        <v>589</v>
      </c>
      <c r="B36" s="1409">
        <v>1</v>
      </c>
      <c r="C36" s="83"/>
      <c r="D36" s="1408" t="s">
        <v>553</v>
      </c>
      <c r="E36" s="1409">
        <v>3</v>
      </c>
    </row>
    <row r="37" spans="1:5" x14ac:dyDescent="0.2">
      <c r="A37" s="1408" t="s">
        <v>567</v>
      </c>
      <c r="B37" s="1409">
        <v>43</v>
      </c>
      <c r="C37" s="83"/>
      <c r="D37" s="1408" t="s">
        <v>556</v>
      </c>
      <c r="E37" s="1409">
        <v>4</v>
      </c>
    </row>
    <row r="38" spans="1:5" x14ac:dyDescent="0.2">
      <c r="A38" s="1408" t="s">
        <v>864</v>
      </c>
      <c r="B38" s="1409">
        <v>2</v>
      </c>
      <c r="C38" s="83"/>
      <c r="D38" s="1408" t="s">
        <v>558</v>
      </c>
      <c r="E38" s="1409">
        <v>2</v>
      </c>
    </row>
    <row r="39" spans="1:5" x14ac:dyDescent="0.2">
      <c r="A39" s="1408" t="s">
        <v>568</v>
      </c>
      <c r="B39" s="1409">
        <v>11</v>
      </c>
      <c r="C39" s="83"/>
      <c r="D39" s="1408" t="s">
        <v>571</v>
      </c>
      <c r="E39" s="1409">
        <v>5</v>
      </c>
    </row>
    <row r="40" spans="1:5" x14ac:dyDescent="0.2">
      <c r="A40" s="1408" t="s">
        <v>350</v>
      </c>
      <c r="B40" s="1409">
        <v>314</v>
      </c>
      <c r="C40" s="83"/>
      <c r="D40" s="1408" t="s">
        <v>560</v>
      </c>
      <c r="E40" s="1409">
        <v>6</v>
      </c>
    </row>
    <row r="41" spans="1:5" x14ac:dyDescent="0.2">
      <c r="A41" s="1408" t="s">
        <v>570</v>
      </c>
      <c r="B41" s="1409">
        <v>185</v>
      </c>
      <c r="C41" s="83"/>
      <c r="D41" s="1408" t="s">
        <v>562</v>
      </c>
      <c r="E41" s="1411">
        <v>21</v>
      </c>
    </row>
    <row r="42" spans="1:5" ht="13.5" thickBot="1" x14ac:dyDescent="0.25">
      <c r="A42" s="1801"/>
      <c r="B42" s="1420"/>
      <c r="C42" s="83"/>
      <c r="D42" s="1414" t="s">
        <v>145</v>
      </c>
      <c r="E42" s="2012">
        <v>2997</v>
      </c>
    </row>
    <row r="43" spans="1:5" x14ac:dyDescent="0.2">
      <c r="A43" s="202"/>
      <c r="B43" s="1326"/>
      <c r="C43" s="83"/>
      <c r="D43" s="201"/>
      <c r="E43" s="1416"/>
    </row>
    <row r="44" spans="1:5" x14ac:dyDescent="0.2">
      <c r="A44" s="14"/>
      <c r="B44" s="14"/>
      <c r="C44" s="83"/>
      <c r="D44" s="14"/>
      <c r="E44" s="14"/>
    </row>
    <row r="45" spans="1:5" x14ac:dyDescent="0.2">
      <c r="A45" s="14"/>
      <c r="B45" s="14"/>
      <c r="C45" s="83"/>
      <c r="D45" s="14"/>
      <c r="E45" s="14"/>
    </row>
    <row r="46" spans="1:5" x14ac:dyDescent="0.2">
      <c r="A46" s="14"/>
      <c r="B46" s="14"/>
      <c r="C46" s="83"/>
      <c r="D46" s="14"/>
      <c r="E46" s="14"/>
    </row>
    <row r="47" spans="1:5" x14ac:dyDescent="0.2">
      <c r="A47" s="14"/>
      <c r="B47" s="14"/>
      <c r="C47" s="83"/>
      <c r="D47" s="14"/>
      <c r="E47" s="14"/>
    </row>
    <row r="48" spans="1:5" x14ac:dyDescent="0.2">
      <c r="A48" s="14"/>
      <c r="B48" s="14"/>
    </row>
    <row r="49" spans="1:2" x14ac:dyDescent="0.2">
      <c r="A49" s="14"/>
      <c r="B49" s="14"/>
    </row>
    <row r="50" spans="1:2" x14ac:dyDescent="0.2">
      <c r="B50" s="14"/>
    </row>
  </sheetData>
  <sortState ref="A2:E40">
    <sortCondition ref="A2"/>
  </sortState>
  <phoneticPr fontId="30" type="noConversion"/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Header>&amp;L&amp;"Times New Roman,Kalın" &amp;C&amp;"Times New Roman,Kalın"&amp;12  2015 ÖSYS SONUÇLARINA GÖRE ODTÜ'YE YERLEŞTİRİLEN ÖNLİSANS VE LİSANS ÖĞRENCİLERİNİN İLLERE GÖRE DAĞILIMI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00B050"/>
  </sheetPr>
  <dimension ref="A4:G72"/>
  <sheetViews>
    <sheetView topLeftCell="A13" zoomScaleNormal="100" workbookViewId="0">
      <selection activeCell="C19" sqref="C19"/>
    </sheetView>
  </sheetViews>
  <sheetFormatPr defaultRowHeight="12.75" x14ac:dyDescent="0.2"/>
  <cols>
    <col min="1" max="1" width="54.85546875" style="14" customWidth="1"/>
    <col min="2" max="2" width="20.7109375" style="42" customWidth="1"/>
    <col min="3" max="3" width="22.28515625" style="2627" bestFit="1" customWidth="1"/>
    <col min="4" max="4" width="8.7109375" style="14" customWidth="1"/>
    <col min="5" max="5" width="31.85546875" style="14" customWidth="1"/>
    <col min="6" max="16384" width="9.140625" style="14"/>
  </cols>
  <sheetData>
    <row r="4" spans="1:7" ht="13.5" thickBot="1" x14ac:dyDescent="0.25"/>
    <row r="5" spans="1:7" s="15" customFormat="1" ht="20.25" customHeight="1" thickBot="1" x14ac:dyDescent="0.25">
      <c r="A5" s="1259" t="s">
        <v>183</v>
      </c>
      <c r="B5" s="1259" t="s">
        <v>182</v>
      </c>
      <c r="C5" s="2628" t="s">
        <v>54</v>
      </c>
      <c r="E5" s="2632"/>
      <c r="F5" s="38"/>
      <c r="G5" s="1260"/>
    </row>
    <row r="6" spans="1:7" ht="19.5" customHeight="1" x14ac:dyDescent="0.2">
      <c r="A6" s="878" t="s">
        <v>810</v>
      </c>
      <c r="B6" s="2629">
        <v>1543</v>
      </c>
      <c r="C6" s="1261" t="s">
        <v>1190</v>
      </c>
      <c r="E6" s="38"/>
      <c r="F6" s="38"/>
      <c r="G6" s="1260"/>
    </row>
    <row r="7" spans="1:7" ht="19.5" customHeight="1" x14ac:dyDescent="0.2">
      <c r="A7" s="878" t="s">
        <v>811</v>
      </c>
      <c r="B7" s="2629">
        <v>395</v>
      </c>
      <c r="C7" s="1262" t="s">
        <v>1191</v>
      </c>
      <c r="E7" s="38"/>
      <c r="F7" s="38"/>
      <c r="G7" s="1260"/>
    </row>
    <row r="8" spans="1:7" ht="19.5" customHeight="1" x14ac:dyDescent="0.2">
      <c r="A8" s="878" t="s">
        <v>812</v>
      </c>
      <c r="B8" s="2629">
        <v>321</v>
      </c>
      <c r="C8" s="1263" t="s">
        <v>1192</v>
      </c>
      <c r="E8" s="38"/>
      <c r="F8" s="38"/>
      <c r="G8" s="1260"/>
    </row>
    <row r="9" spans="1:7" ht="19.5" customHeight="1" x14ac:dyDescent="0.2">
      <c r="A9" s="878" t="s">
        <v>184</v>
      </c>
      <c r="B9" s="2629">
        <v>292</v>
      </c>
      <c r="C9" s="1263" t="s">
        <v>1194</v>
      </c>
      <c r="E9" s="38"/>
      <c r="F9" s="38"/>
      <c r="G9" s="1260"/>
    </row>
    <row r="10" spans="1:7" ht="19.5" customHeight="1" x14ac:dyDescent="0.2">
      <c r="A10" s="878" t="s">
        <v>1147</v>
      </c>
      <c r="B10" s="2629">
        <v>126</v>
      </c>
      <c r="C10" s="1263" t="s">
        <v>1193</v>
      </c>
      <c r="G10" s="1260"/>
    </row>
    <row r="11" spans="1:7" ht="19.5" customHeight="1" x14ac:dyDescent="0.2">
      <c r="A11" s="878" t="s">
        <v>185</v>
      </c>
      <c r="B11" s="2629">
        <v>115</v>
      </c>
      <c r="C11" s="1263" t="s">
        <v>1195</v>
      </c>
      <c r="E11" s="38"/>
      <c r="F11" s="38"/>
      <c r="G11" s="1260"/>
    </row>
    <row r="12" spans="1:7" ht="19.5" customHeight="1" x14ac:dyDescent="0.2">
      <c r="A12" s="878" t="s">
        <v>813</v>
      </c>
      <c r="B12" s="2629">
        <v>95</v>
      </c>
      <c r="C12" s="1263" t="s">
        <v>1196</v>
      </c>
      <c r="E12" s="38"/>
      <c r="F12" s="38"/>
      <c r="G12" s="1260"/>
    </row>
    <row r="13" spans="1:7" ht="19.5" customHeight="1" x14ac:dyDescent="0.2">
      <c r="A13" s="878" t="s">
        <v>485</v>
      </c>
      <c r="B13" s="2629">
        <v>26</v>
      </c>
      <c r="C13" s="1263" t="s">
        <v>1197</v>
      </c>
      <c r="E13" s="38"/>
      <c r="F13" s="38"/>
      <c r="G13" s="1260"/>
    </row>
    <row r="14" spans="1:7" ht="19.5" customHeight="1" x14ac:dyDescent="0.2">
      <c r="A14" s="878" t="s">
        <v>449</v>
      </c>
      <c r="B14" s="2629">
        <v>19</v>
      </c>
      <c r="C14" s="1262" t="s">
        <v>1198</v>
      </c>
      <c r="E14" s="38"/>
      <c r="F14" s="38"/>
      <c r="G14" s="1260"/>
    </row>
    <row r="15" spans="1:7" ht="19.5" customHeight="1" x14ac:dyDescent="0.2">
      <c r="A15" s="878" t="s">
        <v>815</v>
      </c>
      <c r="B15" s="2629">
        <v>12</v>
      </c>
      <c r="C15" s="1263" t="s">
        <v>1199</v>
      </c>
      <c r="E15" s="38"/>
      <c r="F15" s="38"/>
      <c r="G15" s="1260"/>
    </row>
    <row r="16" spans="1:7" ht="19.5" customHeight="1" x14ac:dyDescent="0.2">
      <c r="A16" s="1030" t="s">
        <v>1058</v>
      </c>
      <c r="B16" s="2629">
        <v>9</v>
      </c>
      <c r="C16" s="1263" t="s">
        <v>1200</v>
      </c>
      <c r="E16" s="38"/>
      <c r="F16" s="38"/>
      <c r="G16" s="1260"/>
    </row>
    <row r="17" spans="1:7" ht="19.5" customHeight="1" x14ac:dyDescent="0.2">
      <c r="A17" s="878" t="s">
        <v>1057</v>
      </c>
      <c r="B17" s="2629">
        <v>7</v>
      </c>
      <c r="C17" s="1263" t="s">
        <v>1201</v>
      </c>
      <c r="D17" s="126"/>
      <c r="E17" s="38"/>
      <c r="F17" s="38"/>
      <c r="G17" s="1260"/>
    </row>
    <row r="18" spans="1:7" ht="18.75" customHeight="1" x14ac:dyDescent="0.2">
      <c r="A18" s="878" t="s">
        <v>820</v>
      </c>
      <c r="B18" s="2629">
        <v>7</v>
      </c>
      <c r="C18" s="1263" t="s">
        <v>1201</v>
      </c>
      <c r="E18" s="38"/>
      <c r="F18" s="38"/>
      <c r="G18" s="1260"/>
    </row>
    <row r="19" spans="1:7" ht="18.75" customHeight="1" x14ac:dyDescent="0.2">
      <c r="A19" s="878" t="s">
        <v>816</v>
      </c>
      <c r="B19" s="2629">
        <v>6</v>
      </c>
      <c r="C19" s="1263" t="s">
        <v>1202</v>
      </c>
      <c r="E19" s="38"/>
      <c r="F19" s="38"/>
      <c r="G19" s="1260"/>
    </row>
    <row r="20" spans="1:7" ht="18.75" customHeight="1" x14ac:dyDescent="0.2">
      <c r="A20" s="878" t="s">
        <v>187</v>
      </c>
      <c r="B20" s="2629">
        <v>5</v>
      </c>
      <c r="C20" s="1263" t="s">
        <v>1203</v>
      </c>
      <c r="E20" s="38"/>
      <c r="F20" s="38"/>
      <c r="G20" s="1260"/>
    </row>
    <row r="21" spans="1:7" ht="18.75" customHeight="1" x14ac:dyDescent="0.2">
      <c r="A21" s="878" t="s">
        <v>486</v>
      </c>
      <c r="B21" s="2629">
        <v>3</v>
      </c>
      <c r="C21" s="1263" t="s">
        <v>1204</v>
      </c>
      <c r="E21" s="38"/>
      <c r="F21" s="38"/>
      <c r="G21" s="1260"/>
    </row>
    <row r="22" spans="1:7" ht="19.5" customHeight="1" x14ac:dyDescent="0.2">
      <c r="A22" s="878" t="s">
        <v>817</v>
      </c>
      <c r="B22" s="2629">
        <v>2</v>
      </c>
      <c r="C22" s="1263" t="s">
        <v>1205</v>
      </c>
      <c r="E22" s="38"/>
      <c r="F22" s="38"/>
      <c r="G22" s="1260"/>
    </row>
    <row r="23" spans="1:7" ht="19.5" customHeight="1" x14ac:dyDescent="0.2">
      <c r="A23" s="878" t="s">
        <v>818</v>
      </c>
      <c r="B23" s="2629">
        <v>2</v>
      </c>
      <c r="C23" s="1263" t="s">
        <v>1205</v>
      </c>
      <c r="E23" s="38"/>
      <c r="F23" s="38"/>
      <c r="G23" s="1260"/>
    </row>
    <row r="24" spans="1:7" ht="19.5" customHeight="1" x14ac:dyDescent="0.2">
      <c r="A24" s="878" t="s">
        <v>392</v>
      </c>
      <c r="B24" s="2629">
        <v>2</v>
      </c>
      <c r="C24" s="1263" t="s">
        <v>1205</v>
      </c>
      <c r="E24" s="38"/>
      <c r="F24" s="38"/>
      <c r="G24" s="1260"/>
    </row>
    <row r="25" spans="1:7" ht="19.5" customHeight="1" x14ac:dyDescent="0.2">
      <c r="A25" s="878" t="s">
        <v>1059</v>
      </c>
      <c r="B25" s="2629">
        <v>2</v>
      </c>
      <c r="C25" s="1263" t="s">
        <v>1205</v>
      </c>
      <c r="E25" s="38"/>
      <c r="F25" s="38"/>
      <c r="G25" s="1260"/>
    </row>
    <row r="26" spans="1:7" ht="19.5" customHeight="1" x14ac:dyDescent="0.2">
      <c r="A26" s="878" t="s">
        <v>819</v>
      </c>
      <c r="B26" s="2629">
        <v>2</v>
      </c>
      <c r="C26" s="1263" t="s">
        <v>1205</v>
      </c>
      <c r="E26" s="38"/>
      <c r="F26" s="38"/>
      <c r="G26" s="1260"/>
    </row>
    <row r="27" spans="1:7" ht="19.5" customHeight="1" x14ac:dyDescent="0.2">
      <c r="A27" s="878" t="s">
        <v>814</v>
      </c>
      <c r="B27" s="2629">
        <v>1</v>
      </c>
      <c r="C27" s="1263" t="s">
        <v>1206</v>
      </c>
      <c r="E27" s="38"/>
      <c r="F27" s="38"/>
      <c r="G27" s="1260"/>
    </row>
    <row r="28" spans="1:7" ht="19.5" customHeight="1" x14ac:dyDescent="0.2">
      <c r="A28" s="878" t="s">
        <v>868</v>
      </c>
      <c r="B28" s="2629">
        <v>1</v>
      </c>
      <c r="C28" s="1263" t="s">
        <v>1206</v>
      </c>
      <c r="E28" s="38"/>
      <c r="F28" s="38"/>
      <c r="G28" s="1260"/>
    </row>
    <row r="29" spans="1:7" ht="19.5" customHeight="1" thickBot="1" x14ac:dyDescent="0.25">
      <c r="A29" s="878" t="s">
        <v>869</v>
      </c>
      <c r="B29" s="2629">
        <v>1</v>
      </c>
      <c r="C29" s="1264" t="s">
        <v>1206</v>
      </c>
      <c r="E29" s="38"/>
      <c r="F29" s="38"/>
      <c r="G29" s="1260"/>
    </row>
    <row r="30" spans="1:7" ht="19.5" customHeight="1" thickBot="1" x14ac:dyDescent="0.25">
      <c r="A30" s="878" t="s">
        <v>186</v>
      </c>
      <c r="B30" s="2629">
        <v>1</v>
      </c>
      <c r="C30" s="1264" t="s">
        <v>1206</v>
      </c>
      <c r="E30" s="38"/>
      <c r="F30" s="38"/>
      <c r="G30" s="1260"/>
    </row>
    <row r="31" spans="1:7" ht="19.5" customHeight="1" thickBot="1" x14ac:dyDescent="0.25">
      <c r="A31" s="918" t="s">
        <v>1056</v>
      </c>
      <c r="B31" s="2630">
        <v>1</v>
      </c>
      <c r="C31" s="1264" t="s">
        <v>1206</v>
      </c>
      <c r="E31" s="38"/>
      <c r="F31" s="38"/>
      <c r="G31" s="1260"/>
    </row>
    <row r="32" spans="1:7" ht="19.5" customHeight="1" thickBot="1" x14ac:dyDescent="0.25">
      <c r="A32" s="918" t="s">
        <v>870</v>
      </c>
      <c r="B32" s="2630">
        <v>1</v>
      </c>
      <c r="C32" s="1264" t="s">
        <v>1206</v>
      </c>
      <c r="E32" s="38"/>
      <c r="F32" s="38"/>
      <c r="G32" s="1260"/>
    </row>
    <row r="33" spans="1:7" ht="19.5" customHeight="1" thickBot="1" x14ac:dyDescent="0.25">
      <c r="A33" s="1265" t="s">
        <v>145</v>
      </c>
      <c r="B33" s="2631">
        <f>SUM(B6:B32)</f>
        <v>2997</v>
      </c>
      <c r="C33" s="1266" t="s">
        <v>1207</v>
      </c>
      <c r="D33" s="38"/>
      <c r="E33" s="38"/>
      <c r="F33" s="38"/>
      <c r="G33" s="1260"/>
    </row>
    <row r="34" spans="1:7" ht="19.5" customHeight="1" x14ac:dyDescent="0.2">
      <c r="A34" s="1267"/>
      <c r="B34" s="1268"/>
      <c r="C34" s="1269"/>
      <c r="D34" s="38"/>
      <c r="E34" s="38"/>
      <c r="F34" s="38"/>
      <c r="G34" s="1260"/>
    </row>
    <row r="35" spans="1:7" ht="19.5" customHeight="1" x14ac:dyDescent="0.2">
      <c r="A35" s="1267"/>
      <c r="B35" s="1268"/>
      <c r="C35" s="1269"/>
      <c r="D35" s="38"/>
      <c r="E35" s="38"/>
      <c r="F35" s="38"/>
      <c r="G35" s="1260"/>
    </row>
    <row r="36" spans="1:7" ht="19.5" customHeight="1" x14ac:dyDescent="0.2">
      <c r="C36" s="919"/>
      <c r="E36" s="38"/>
      <c r="F36" s="38"/>
      <c r="G36" s="1260"/>
    </row>
    <row r="37" spans="1:7" ht="19.5" customHeight="1" x14ac:dyDescent="0.2">
      <c r="A37" s="91"/>
      <c r="E37" s="38"/>
      <c r="F37" s="38"/>
      <c r="G37" s="1260"/>
    </row>
    <row r="38" spans="1:7" s="15" customFormat="1" ht="19.5" customHeight="1" x14ac:dyDescent="0.2">
      <c r="A38" s="92"/>
      <c r="B38" s="42"/>
      <c r="C38" s="2627"/>
      <c r="E38" s="38"/>
      <c r="F38" s="38"/>
      <c r="G38" s="1260"/>
    </row>
    <row r="39" spans="1:7" s="15" customFormat="1" ht="19.5" customHeight="1" x14ac:dyDescent="0.2">
      <c r="B39" s="93"/>
      <c r="C39" s="919"/>
      <c r="E39" s="38"/>
      <c r="F39" s="39"/>
      <c r="G39" s="1270"/>
    </row>
    <row r="40" spans="1:7" s="15" customFormat="1" ht="19.5" customHeight="1" x14ac:dyDescent="0.2">
      <c r="B40" s="94"/>
      <c r="C40" s="919"/>
    </row>
    <row r="41" spans="1:7" s="15" customFormat="1" ht="19.5" customHeight="1" x14ac:dyDescent="0.2">
      <c r="A41" s="14"/>
      <c r="B41" s="42"/>
      <c r="C41" s="2627"/>
    </row>
    <row r="42" spans="1:7" s="15" customFormat="1" ht="19.5" customHeight="1" x14ac:dyDescent="0.2">
      <c r="A42" s="14"/>
      <c r="B42" s="42"/>
      <c r="C42" s="2627"/>
    </row>
    <row r="43" spans="1:7" ht="19.5" customHeight="1" x14ac:dyDescent="0.2"/>
    <row r="44" spans="1:7" ht="21.75" customHeight="1" x14ac:dyDescent="0.2"/>
    <row r="45" spans="1:7" ht="21.75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spans="4:4" ht="12" customHeight="1" x14ac:dyDescent="0.2"/>
    <row r="66" spans="4:4" ht="12" customHeight="1" x14ac:dyDescent="0.2"/>
    <row r="67" spans="4:4" ht="12" customHeight="1" x14ac:dyDescent="0.2"/>
    <row r="68" spans="4:4" ht="12" customHeight="1" x14ac:dyDescent="0.2"/>
    <row r="69" spans="4:4" ht="12" customHeight="1" x14ac:dyDescent="0.2"/>
    <row r="70" spans="4:4" ht="12" customHeight="1" x14ac:dyDescent="0.2"/>
    <row r="71" spans="4:4" ht="12" customHeight="1" x14ac:dyDescent="0.2"/>
    <row r="72" spans="4:4" x14ac:dyDescent="0.2">
      <c r="D72" s="38"/>
    </row>
  </sheetData>
  <sortState ref="A6:C32">
    <sortCondition descending="1" ref="B6:B32"/>
  </sortState>
  <phoneticPr fontId="0" type="noConversion"/>
  <pageMargins left="1.1811023622047245" right="1.1811023622047245" top="1.1811023622047245" bottom="1.1811023622047245" header="0.98425196850393704" footer="0.51181102362204722"/>
  <pageSetup paperSize="9" scale="77" orientation="portrait" r:id="rId1"/>
  <headerFooter alignWithMargins="0">
    <oddHeader>&amp;C&amp;"Times New Roman Tur,Kalın"&amp;12   &amp;"Times New Roman,Kalın"  2015 ÖSYS SONUÇLARINA GÖRE ODTÜ'YE YERLEŞTİRİLEN ÖNLİSANS VE LİSANS
 ÖĞRENCİLERİNİN OKUL TÜRLERİNE GÖRE DAĞILIMI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00B050"/>
  </sheetPr>
  <dimension ref="A1:C54"/>
  <sheetViews>
    <sheetView topLeftCell="A6" zoomScaleNormal="100" workbookViewId="0">
      <selection activeCell="B6" sqref="B6"/>
    </sheetView>
  </sheetViews>
  <sheetFormatPr defaultRowHeight="12.75" x14ac:dyDescent="0.2"/>
  <cols>
    <col min="1" max="1" width="13.7109375" style="14" customWidth="1"/>
    <col min="2" max="2" width="92.140625" style="14" customWidth="1"/>
    <col min="3" max="3" width="13.5703125" style="14" customWidth="1"/>
    <col min="4" max="16384" width="9.140625" style="14"/>
  </cols>
  <sheetData>
    <row r="1" spans="1:3" ht="35.1" customHeight="1" x14ac:dyDescent="0.2">
      <c r="A1" s="1417" t="s">
        <v>188</v>
      </c>
      <c r="B1" s="1417" t="s">
        <v>189</v>
      </c>
      <c r="C1" s="1418" t="s">
        <v>182</v>
      </c>
    </row>
    <row r="2" spans="1:3" ht="15" customHeight="1" x14ac:dyDescent="0.2">
      <c r="A2" s="1330" t="s">
        <v>519</v>
      </c>
      <c r="B2" s="878" t="s">
        <v>904</v>
      </c>
      <c r="C2" s="1409">
        <v>11</v>
      </c>
    </row>
    <row r="3" spans="1:3" ht="15" customHeight="1" x14ac:dyDescent="0.2">
      <c r="A3" s="1330" t="s">
        <v>519</v>
      </c>
      <c r="B3" s="878" t="s">
        <v>896</v>
      </c>
      <c r="C3" s="1409">
        <v>10</v>
      </c>
    </row>
    <row r="4" spans="1:3" ht="15" customHeight="1" x14ac:dyDescent="0.2">
      <c r="A4" s="1330" t="s">
        <v>519</v>
      </c>
      <c r="B4" s="878" t="s">
        <v>896</v>
      </c>
      <c r="C4" s="1409">
        <v>10</v>
      </c>
    </row>
    <row r="5" spans="1:3" ht="15" customHeight="1" x14ac:dyDescent="0.2">
      <c r="A5" s="2089" t="s">
        <v>347</v>
      </c>
      <c r="B5" s="2090" t="s">
        <v>749</v>
      </c>
      <c r="C5" s="1413">
        <v>126</v>
      </c>
    </row>
    <row r="6" spans="1:3" ht="15" customHeight="1" x14ac:dyDescent="0.2">
      <c r="A6" s="1330" t="s">
        <v>347</v>
      </c>
      <c r="B6" s="878" t="s">
        <v>652</v>
      </c>
      <c r="C6" s="1409">
        <v>60</v>
      </c>
    </row>
    <row r="7" spans="1:3" ht="15" customHeight="1" x14ac:dyDescent="0.2">
      <c r="A7" s="1330" t="s">
        <v>347</v>
      </c>
      <c r="B7" s="878" t="s">
        <v>653</v>
      </c>
      <c r="C7" s="1409">
        <v>58</v>
      </c>
    </row>
    <row r="8" spans="1:3" ht="15" customHeight="1" x14ac:dyDescent="0.2">
      <c r="A8" s="1330" t="s">
        <v>347</v>
      </c>
      <c r="B8" s="878" t="s">
        <v>654</v>
      </c>
      <c r="C8" s="1409">
        <v>53</v>
      </c>
    </row>
    <row r="9" spans="1:3" ht="15" customHeight="1" x14ac:dyDescent="0.2">
      <c r="A9" s="1330" t="s">
        <v>347</v>
      </c>
      <c r="B9" s="878" t="s">
        <v>655</v>
      </c>
      <c r="C9" s="1409">
        <v>47</v>
      </c>
    </row>
    <row r="10" spans="1:3" ht="15" customHeight="1" x14ac:dyDescent="0.2">
      <c r="A10" s="1330" t="s">
        <v>347</v>
      </c>
      <c r="B10" s="878" t="s">
        <v>884</v>
      </c>
      <c r="C10" s="1409">
        <v>29</v>
      </c>
    </row>
    <row r="11" spans="1:3" ht="15" customHeight="1" x14ac:dyDescent="0.2">
      <c r="A11" s="1330" t="s">
        <v>347</v>
      </c>
      <c r="B11" s="878" t="s">
        <v>657</v>
      </c>
      <c r="C11" s="1409">
        <v>28</v>
      </c>
    </row>
    <row r="12" spans="1:3" ht="15" customHeight="1" x14ac:dyDescent="0.2">
      <c r="A12" s="1330" t="s">
        <v>347</v>
      </c>
      <c r="B12" s="878" t="s">
        <v>885</v>
      </c>
      <c r="C12" s="1409">
        <v>27</v>
      </c>
    </row>
    <row r="13" spans="1:3" ht="15" customHeight="1" x14ac:dyDescent="0.2">
      <c r="A13" s="1330" t="s">
        <v>347</v>
      </c>
      <c r="B13" s="878" t="s">
        <v>888</v>
      </c>
      <c r="C13" s="1409">
        <v>26</v>
      </c>
    </row>
    <row r="14" spans="1:3" ht="15" customHeight="1" x14ac:dyDescent="0.2">
      <c r="A14" s="1330" t="s">
        <v>347</v>
      </c>
      <c r="B14" s="878" t="s">
        <v>660</v>
      </c>
      <c r="C14" s="1409">
        <v>26</v>
      </c>
    </row>
    <row r="15" spans="1:3" ht="15" customHeight="1" x14ac:dyDescent="0.2">
      <c r="A15" s="1330" t="s">
        <v>347</v>
      </c>
      <c r="B15" s="878" t="s">
        <v>656</v>
      </c>
      <c r="C15" s="1409">
        <v>21</v>
      </c>
    </row>
    <row r="16" spans="1:3" ht="15" customHeight="1" x14ac:dyDescent="0.2">
      <c r="A16" s="1330" t="s">
        <v>347</v>
      </c>
      <c r="B16" s="878" t="s">
        <v>667</v>
      </c>
      <c r="C16" s="1409">
        <v>21</v>
      </c>
    </row>
    <row r="17" spans="1:3" ht="15" customHeight="1" x14ac:dyDescent="0.2">
      <c r="A17" s="1330" t="s">
        <v>347</v>
      </c>
      <c r="B17" s="878" t="s">
        <v>659</v>
      </c>
      <c r="C17" s="1409">
        <v>19</v>
      </c>
    </row>
    <row r="18" spans="1:3" ht="15" customHeight="1" x14ac:dyDescent="0.2">
      <c r="A18" s="1330" t="s">
        <v>347</v>
      </c>
      <c r="B18" s="878" t="s">
        <v>889</v>
      </c>
      <c r="C18" s="1409">
        <v>17</v>
      </c>
    </row>
    <row r="19" spans="1:3" ht="15" customHeight="1" x14ac:dyDescent="0.2">
      <c r="A19" s="1330" t="s">
        <v>347</v>
      </c>
      <c r="B19" s="878" t="s">
        <v>887</v>
      </c>
      <c r="C19" s="1409">
        <v>16</v>
      </c>
    </row>
    <row r="20" spans="1:3" ht="15" customHeight="1" x14ac:dyDescent="0.2">
      <c r="A20" s="1330" t="s">
        <v>347</v>
      </c>
      <c r="B20" s="878" t="s">
        <v>661</v>
      </c>
      <c r="C20" s="1409">
        <v>16</v>
      </c>
    </row>
    <row r="21" spans="1:3" ht="15" customHeight="1" x14ac:dyDescent="0.2">
      <c r="A21" s="1330" t="s">
        <v>347</v>
      </c>
      <c r="B21" s="878" t="s">
        <v>890</v>
      </c>
      <c r="C21" s="1409">
        <v>15</v>
      </c>
    </row>
    <row r="22" spans="1:3" ht="15" customHeight="1" x14ac:dyDescent="0.2">
      <c r="A22" s="1330" t="s">
        <v>347</v>
      </c>
      <c r="B22" s="878" t="s">
        <v>899</v>
      </c>
      <c r="C22" s="1409">
        <v>15</v>
      </c>
    </row>
    <row r="23" spans="1:3" ht="15" customHeight="1" x14ac:dyDescent="0.2">
      <c r="A23" s="1330" t="s">
        <v>347</v>
      </c>
      <c r="B23" s="878" t="s">
        <v>909</v>
      </c>
      <c r="C23" s="1409">
        <v>14</v>
      </c>
    </row>
    <row r="24" spans="1:3" ht="15" customHeight="1" x14ac:dyDescent="0.2">
      <c r="A24" s="1330" t="s">
        <v>347</v>
      </c>
      <c r="B24" s="878" t="s">
        <v>662</v>
      </c>
      <c r="C24" s="1409">
        <v>14</v>
      </c>
    </row>
    <row r="25" spans="1:3" ht="15" customHeight="1" x14ac:dyDescent="0.2">
      <c r="A25" s="1330" t="s">
        <v>347</v>
      </c>
      <c r="B25" s="878" t="s">
        <v>901</v>
      </c>
      <c r="C25" s="1409">
        <v>14</v>
      </c>
    </row>
    <row r="26" spans="1:3" ht="15" customHeight="1" x14ac:dyDescent="0.2">
      <c r="A26" s="1330" t="s">
        <v>347</v>
      </c>
      <c r="B26" s="878" t="s">
        <v>911</v>
      </c>
      <c r="C26" s="1409">
        <v>13</v>
      </c>
    </row>
    <row r="27" spans="1:3" ht="15" customHeight="1" x14ac:dyDescent="0.2">
      <c r="A27" s="1330" t="s">
        <v>347</v>
      </c>
      <c r="B27" s="878" t="s">
        <v>666</v>
      </c>
      <c r="C27" s="1409">
        <v>13</v>
      </c>
    </row>
    <row r="28" spans="1:3" ht="15" customHeight="1" x14ac:dyDescent="0.2">
      <c r="A28" s="1330" t="s">
        <v>347</v>
      </c>
      <c r="B28" s="878" t="s">
        <v>886</v>
      </c>
      <c r="C28" s="1409">
        <v>11</v>
      </c>
    </row>
    <row r="29" spans="1:3" ht="15" customHeight="1" x14ac:dyDescent="0.2">
      <c r="A29" s="1330" t="s">
        <v>347</v>
      </c>
      <c r="B29" s="878" t="s">
        <v>893</v>
      </c>
      <c r="C29" s="1409">
        <v>11</v>
      </c>
    </row>
    <row r="30" spans="1:3" ht="15" customHeight="1" x14ac:dyDescent="0.2">
      <c r="A30" s="1330" t="s">
        <v>347</v>
      </c>
      <c r="B30" s="878" t="s">
        <v>894</v>
      </c>
      <c r="C30" s="1409">
        <v>11</v>
      </c>
    </row>
    <row r="31" spans="1:3" ht="15" customHeight="1" x14ac:dyDescent="0.2">
      <c r="A31" s="1330" t="s">
        <v>347</v>
      </c>
      <c r="B31" s="878" t="s">
        <v>897</v>
      </c>
      <c r="C31" s="1409">
        <v>11</v>
      </c>
    </row>
    <row r="32" spans="1:3" ht="15" customHeight="1" x14ac:dyDescent="0.2">
      <c r="A32" s="1330" t="s">
        <v>347</v>
      </c>
      <c r="B32" s="878" t="s">
        <v>898</v>
      </c>
      <c r="C32" s="1409">
        <v>11</v>
      </c>
    </row>
    <row r="33" spans="1:3" ht="15" customHeight="1" x14ac:dyDescent="0.2">
      <c r="A33" s="1330" t="s">
        <v>347</v>
      </c>
      <c r="B33" s="878" t="s">
        <v>907</v>
      </c>
      <c r="C33" s="1409">
        <v>10</v>
      </c>
    </row>
    <row r="34" spans="1:3" ht="15" customHeight="1" x14ac:dyDescent="0.2">
      <c r="A34" s="1330" t="s">
        <v>347</v>
      </c>
      <c r="B34" s="878" t="s">
        <v>807</v>
      </c>
      <c r="C34" s="1409">
        <v>10</v>
      </c>
    </row>
    <row r="35" spans="1:3" ht="15" customHeight="1" x14ac:dyDescent="0.2">
      <c r="A35" s="1330" t="s">
        <v>525</v>
      </c>
      <c r="B35" s="878" t="s">
        <v>895</v>
      </c>
      <c r="C35" s="1409">
        <v>15</v>
      </c>
    </row>
    <row r="36" spans="1:3" ht="15" customHeight="1" x14ac:dyDescent="0.2">
      <c r="A36" s="1330" t="s">
        <v>525</v>
      </c>
      <c r="B36" s="878" t="s">
        <v>910</v>
      </c>
      <c r="C36" s="1409">
        <v>14</v>
      </c>
    </row>
    <row r="37" spans="1:3" ht="15" customHeight="1" x14ac:dyDescent="0.2">
      <c r="A37" s="1330" t="s">
        <v>525</v>
      </c>
      <c r="B37" s="878" t="s">
        <v>900</v>
      </c>
      <c r="C37" s="1409">
        <v>14</v>
      </c>
    </row>
    <row r="38" spans="1:3" ht="15" customHeight="1" x14ac:dyDescent="0.2">
      <c r="A38" s="1330" t="s">
        <v>542</v>
      </c>
      <c r="B38" s="878" t="s">
        <v>665</v>
      </c>
      <c r="C38" s="1409">
        <v>19</v>
      </c>
    </row>
    <row r="39" spans="1:3" ht="15" customHeight="1" x14ac:dyDescent="0.2">
      <c r="A39" s="1330" t="s">
        <v>561</v>
      </c>
      <c r="B39" s="878" t="s">
        <v>663</v>
      </c>
      <c r="C39" s="1409">
        <v>19</v>
      </c>
    </row>
    <row r="40" spans="1:3" ht="15" customHeight="1" x14ac:dyDescent="0.2">
      <c r="A40" s="1330" t="s">
        <v>561</v>
      </c>
      <c r="B40" s="878" t="s">
        <v>892</v>
      </c>
      <c r="C40" s="1409">
        <v>10</v>
      </c>
    </row>
    <row r="41" spans="1:3" ht="15" customHeight="1" x14ac:dyDescent="0.2">
      <c r="A41" s="1330" t="s">
        <v>350</v>
      </c>
      <c r="B41" s="878" t="s">
        <v>809</v>
      </c>
      <c r="C41" s="1409">
        <v>23</v>
      </c>
    </row>
    <row r="42" spans="1:3" ht="15" customHeight="1" x14ac:dyDescent="0.2">
      <c r="A42" s="1330" t="s">
        <v>350</v>
      </c>
      <c r="B42" s="878" t="s">
        <v>908</v>
      </c>
      <c r="C42" s="1409">
        <v>10</v>
      </c>
    </row>
    <row r="43" spans="1:3" ht="15" customHeight="1" x14ac:dyDescent="0.2">
      <c r="A43" s="1330" t="s">
        <v>570</v>
      </c>
      <c r="B43" s="878" t="s">
        <v>658</v>
      </c>
      <c r="C43" s="1409">
        <v>31</v>
      </c>
    </row>
    <row r="44" spans="1:3" ht="15" customHeight="1" x14ac:dyDescent="0.2">
      <c r="A44" s="1330" t="s">
        <v>570</v>
      </c>
      <c r="B44" s="878" t="s">
        <v>902</v>
      </c>
      <c r="C44" s="1409">
        <v>19</v>
      </c>
    </row>
    <row r="45" spans="1:3" ht="15" customHeight="1" x14ac:dyDescent="0.2">
      <c r="A45" s="1330" t="s">
        <v>570</v>
      </c>
      <c r="B45" s="878" t="s">
        <v>891</v>
      </c>
      <c r="C45" s="1409">
        <v>12</v>
      </c>
    </row>
    <row r="46" spans="1:3" ht="15" customHeight="1" x14ac:dyDescent="0.2">
      <c r="A46" s="1330" t="s">
        <v>570</v>
      </c>
      <c r="B46" s="878" t="s">
        <v>906</v>
      </c>
      <c r="C46" s="1409">
        <v>10</v>
      </c>
    </row>
    <row r="47" spans="1:3" ht="15" customHeight="1" x14ac:dyDescent="0.2">
      <c r="A47" s="1330" t="s">
        <v>310</v>
      </c>
      <c r="B47" s="878" t="s">
        <v>903</v>
      </c>
      <c r="C47" s="1409">
        <v>11</v>
      </c>
    </row>
    <row r="48" spans="1:3" ht="15" customHeight="1" x14ac:dyDescent="0.2">
      <c r="A48" s="1330" t="s">
        <v>520</v>
      </c>
      <c r="B48" s="878" t="s">
        <v>808</v>
      </c>
      <c r="C48" s="1409">
        <v>12</v>
      </c>
    </row>
    <row r="49" spans="1:3" ht="15" customHeight="1" x14ac:dyDescent="0.2">
      <c r="A49" s="1330" t="s">
        <v>311</v>
      </c>
      <c r="B49" s="878" t="s">
        <v>664</v>
      </c>
      <c r="C49" s="1409">
        <v>15</v>
      </c>
    </row>
    <row r="50" spans="1:3" ht="15" customHeight="1" thickBot="1" x14ac:dyDescent="0.25">
      <c r="A50" s="1419" t="s">
        <v>311</v>
      </c>
      <c r="B50" s="922" t="s">
        <v>905</v>
      </c>
      <c r="C50" s="1420">
        <v>11</v>
      </c>
    </row>
    <row r="51" spans="1:3" ht="15" customHeight="1" x14ac:dyDescent="0.2">
      <c r="A51" s="15"/>
      <c r="C51" s="42"/>
    </row>
    <row r="52" spans="1:3" x14ac:dyDescent="0.2">
      <c r="A52" s="1421" t="s">
        <v>107</v>
      </c>
      <c r="C52" s="42"/>
    </row>
    <row r="53" spans="1:3" x14ac:dyDescent="0.2">
      <c r="A53" s="15"/>
      <c r="C53" s="42"/>
    </row>
    <row r="54" spans="1:3" x14ac:dyDescent="0.2">
      <c r="A54" s="15"/>
      <c r="C54" s="42"/>
    </row>
  </sheetData>
  <sortState ref="A3:C50">
    <sortCondition ref="A2"/>
  </sortState>
  <phoneticPr fontId="30" type="noConversion"/>
  <pageMargins left="0.6692913385826772" right="1.1811023622047245" top="1.1811023622047245" bottom="1.1811023622047245" header="0.51181102362204722" footer="0.51181102362204722"/>
  <pageSetup paperSize="9" scale="67" orientation="portrait" r:id="rId1"/>
  <headerFooter alignWithMargins="0">
    <oddHeader>&amp;C&amp;"Times New Roman,Kalın"&amp;12 2015 ÖSYS SONUCUNDA ODTÜ'YE EN ÇOK ÖĞRENCİ GÖNDEREN LİSELER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B050"/>
  </sheetPr>
  <dimension ref="A1:F16"/>
  <sheetViews>
    <sheetView zoomScaleNormal="100" workbookViewId="0">
      <selection activeCell="D19" sqref="D19"/>
    </sheetView>
  </sheetViews>
  <sheetFormatPr defaultRowHeight="12.75" x14ac:dyDescent="0.2"/>
  <cols>
    <col min="1" max="1" width="69.85546875" style="4" bestFit="1" customWidth="1"/>
    <col min="2" max="2" width="16.5703125" style="3" customWidth="1"/>
    <col min="3" max="3" width="17" style="4" customWidth="1"/>
    <col min="4" max="4" width="18.7109375" style="4" customWidth="1"/>
    <col min="5" max="16384" width="9.140625" style="4"/>
  </cols>
  <sheetData>
    <row r="1" spans="1:6" ht="20.100000000000001" customHeight="1" thickBot="1" x14ac:dyDescent="0.3">
      <c r="A1" s="2349" t="s">
        <v>142</v>
      </c>
      <c r="B1" s="2346" t="s">
        <v>487</v>
      </c>
      <c r="C1" s="2347"/>
      <c r="D1" s="2348"/>
    </row>
    <row r="2" spans="1:6" ht="20.100000000000001" customHeight="1" thickBot="1" x14ac:dyDescent="0.3">
      <c r="A2" s="2350"/>
      <c r="B2" s="343" t="s">
        <v>212</v>
      </c>
      <c r="C2" s="343" t="s">
        <v>833</v>
      </c>
      <c r="D2" s="343" t="s">
        <v>834</v>
      </c>
    </row>
    <row r="3" spans="1:6" ht="20.100000000000001" customHeight="1" x14ac:dyDescent="0.2">
      <c r="A3" s="388" t="s">
        <v>584</v>
      </c>
      <c r="B3" s="682">
        <v>2906</v>
      </c>
      <c r="C3" s="682">
        <v>2877</v>
      </c>
      <c r="D3" s="680">
        <v>2859</v>
      </c>
      <c r="F3" s="54"/>
    </row>
    <row r="4" spans="1:6" ht="20.100000000000001" customHeight="1" x14ac:dyDescent="0.25">
      <c r="A4" s="389" t="s">
        <v>585</v>
      </c>
      <c r="B4" s="346">
        <v>88</v>
      </c>
      <c r="C4" s="663">
        <v>84</v>
      </c>
      <c r="D4" s="664">
        <v>84</v>
      </c>
      <c r="F4" s="54"/>
    </row>
    <row r="5" spans="1:6" ht="20.100000000000001" customHeight="1" x14ac:dyDescent="0.2">
      <c r="A5" s="389" t="s">
        <v>717</v>
      </c>
      <c r="B5" s="663"/>
      <c r="C5" s="663">
        <v>7</v>
      </c>
      <c r="D5" s="664">
        <v>7</v>
      </c>
      <c r="F5" s="54"/>
    </row>
    <row r="6" spans="1:6" ht="20.100000000000001" customHeight="1" x14ac:dyDescent="0.2">
      <c r="A6" s="389" t="s">
        <v>586</v>
      </c>
      <c r="B6" s="194"/>
      <c r="C6" s="663">
        <v>5</v>
      </c>
      <c r="D6" s="664">
        <v>5</v>
      </c>
      <c r="F6" s="54"/>
    </row>
    <row r="7" spans="1:6" ht="20.100000000000001" customHeight="1" x14ac:dyDescent="0.2">
      <c r="A7" s="389" t="s">
        <v>323</v>
      </c>
      <c r="B7" s="683">
        <v>110</v>
      </c>
      <c r="C7" s="663">
        <v>109</v>
      </c>
      <c r="D7" s="664">
        <v>105</v>
      </c>
    </row>
    <row r="8" spans="1:6" ht="20.100000000000001" customHeight="1" x14ac:dyDescent="0.25">
      <c r="A8" s="390" t="s">
        <v>759</v>
      </c>
      <c r="B8" s="684">
        <v>295</v>
      </c>
      <c r="C8" s="684">
        <v>399</v>
      </c>
      <c r="D8" s="681">
        <v>195</v>
      </c>
    </row>
    <row r="9" spans="1:6" ht="20.100000000000001" customHeight="1" thickBot="1" x14ac:dyDescent="0.3">
      <c r="A9" s="390" t="s">
        <v>1210</v>
      </c>
      <c r="B9" s="685"/>
      <c r="C9" s="686"/>
      <c r="D9" s="681">
        <v>1</v>
      </c>
    </row>
    <row r="10" spans="1:6" ht="20.100000000000001" customHeight="1" thickBot="1" x14ac:dyDescent="0.3">
      <c r="A10" s="2633" t="s">
        <v>1208</v>
      </c>
      <c r="B10" s="2634">
        <v>57</v>
      </c>
      <c r="C10" s="2635">
        <v>13</v>
      </c>
      <c r="D10" s="2635">
        <v>11</v>
      </c>
    </row>
    <row r="11" spans="1:6" ht="20.100000000000001" customHeight="1" thickBot="1" x14ac:dyDescent="0.25">
      <c r="A11" s="391" t="s">
        <v>145</v>
      </c>
      <c r="B11" s="392">
        <v>3399</v>
      </c>
      <c r="C11" s="392">
        <v>3469</v>
      </c>
      <c r="D11" s="314">
        <v>3244</v>
      </c>
    </row>
    <row r="12" spans="1:6" ht="20.100000000000001" customHeight="1" thickBot="1" x14ac:dyDescent="0.25">
      <c r="A12" s="393" t="s">
        <v>596</v>
      </c>
      <c r="B12" s="394"/>
      <c r="C12" s="258"/>
      <c r="D12" s="259"/>
    </row>
    <row r="13" spans="1:6" ht="20.100000000000001" customHeight="1" thickBot="1" x14ac:dyDescent="0.25">
      <c r="A13" s="395" t="s">
        <v>610</v>
      </c>
      <c r="B13" s="2637">
        <v>36</v>
      </c>
      <c r="C13" s="2637">
        <v>36</v>
      </c>
      <c r="D13" s="2637">
        <v>33</v>
      </c>
    </row>
    <row r="14" spans="1:6" ht="20.100000000000001" customHeight="1" thickBot="1" x14ac:dyDescent="0.25">
      <c r="A14" s="2636" t="s">
        <v>1209</v>
      </c>
      <c r="B14" s="2638">
        <v>3</v>
      </c>
      <c r="C14" s="2638">
        <v>3</v>
      </c>
      <c r="D14" s="2638">
        <v>3</v>
      </c>
    </row>
    <row r="15" spans="1:6" ht="20.100000000000001" customHeight="1" thickBot="1" x14ac:dyDescent="0.25">
      <c r="A15" s="391" t="s">
        <v>145</v>
      </c>
      <c r="B15" s="314">
        <f>SUM(B13:B13)</f>
        <v>36</v>
      </c>
      <c r="C15" s="314">
        <f>SUM(C13:C13)</f>
        <v>36</v>
      </c>
      <c r="D15" s="314">
        <f>SUM(D13:D13)</f>
        <v>33</v>
      </c>
    </row>
    <row r="16" spans="1:6" ht="20.100000000000001" customHeight="1" thickBot="1" x14ac:dyDescent="0.25">
      <c r="A16" s="319" t="s">
        <v>355</v>
      </c>
      <c r="B16" s="271">
        <v>3435</v>
      </c>
      <c r="C16" s="271">
        <v>3505</v>
      </c>
      <c r="D16" s="271">
        <v>3277</v>
      </c>
    </row>
  </sheetData>
  <mergeCells count="2">
    <mergeCell ref="B1:D1"/>
    <mergeCell ref="A1:A2"/>
  </mergeCells>
  <phoneticPr fontId="0" type="noConversion"/>
  <pageMargins left="0.59055118110236227" right="0.23622047244094491" top="2.1259842519685042" bottom="0.98425196850393704" header="1.5354330708661419" footer="0.51181102362204722"/>
  <pageSetup paperSize="9" scale="78" orientation="portrait" r:id="rId1"/>
  <headerFooter alignWithMargins="0">
    <oddHeader>&amp;C&amp;"Times New Roman,Kalın"&amp;12 2015 YILI ÖNLİSANS VE LİSANS PROGRAMLARI TOPLAM KONTENJANLARI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00B050"/>
    <pageSetUpPr fitToPage="1"/>
  </sheetPr>
  <dimension ref="A1:AI75"/>
  <sheetViews>
    <sheetView topLeftCell="B28" zoomScale="95" zoomScaleNormal="95" zoomScaleSheetLayoutView="100" workbookViewId="0">
      <selection activeCell="AC11" sqref="AC11"/>
    </sheetView>
  </sheetViews>
  <sheetFormatPr defaultRowHeight="12.75" x14ac:dyDescent="0.2"/>
  <cols>
    <col min="1" max="1" width="34.5703125" style="4" customWidth="1"/>
    <col min="2" max="3" width="6.7109375" style="3" customWidth="1"/>
    <col min="4" max="4" width="5.7109375" style="3" customWidth="1"/>
    <col min="5" max="5" width="5.5703125" style="27" customWidth="1"/>
    <col min="6" max="6" width="5.140625" style="3" customWidth="1"/>
    <col min="7" max="7" width="4.7109375" style="3" customWidth="1"/>
    <col min="8" max="8" width="5.140625" style="3" customWidth="1"/>
    <col min="9" max="9" width="4.5703125" style="3" customWidth="1"/>
    <col min="10" max="10" width="5.7109375" style="3" customWidth="1"/>
    <col min="11" max="13" width="5.42578125" style="3" customWidth="1"/>
    <col min="14" max="14" width="5.28515625" style="3" customWidth="1"/>
    <col min="15" max="15" width="5" style="27" customWidth="1"/>
    <col min="16" max="16" width="5.5703125" style="27" customWidth="1"/>
    <col min="17" max="24" width="5.5703125" style="3" customWidth="1"/>
    <col min="25" max="25" width="5.85546875" style="3" customWidth="1"/>
    <col min="26" max="31" width="6" style="27" customWidth="1"/>
    <col min="32" max="32" width="11" style="40" customWidth="1"/>
    <col min="33" max="16384" width="9.140625" style="4"/>
  </cols>
  <sheetData>
    <row r="1" spans="1:35" ht="13.5" thickBot="1" x14ac:dyDescent="0.25">
      <c r="C1" s="920" t="s">
        <v>871</v>
      </c>
    </row>
    <row r="2" spans="1:35" s="5" customFormat="1" ht="15" customHeight="1" thickBot="1" x14ac:dyDescent="0.25">
      <c r="A2" s="129"/>
      <c r="B2" s="41" t="s">
        <v>192</v>
      </c>
      <c r="C2" s="41" t="s">
        <v>193</v>
      </c>
      <c r="D2" s="41" t="s">
        <v>194</v>
      </c>
      <c r="E2" s="41" t="s">
        <v>195</v>
      </c>
      <c r="F2" s="41" t="s">
        <v>196</v>
      </c>
      <c r="G2" s="41" t="s">
        <v>197</v>
      </c>
      <c r="H2" s="41" t="s">
        <v>198</v>
      </c>
      <c r="I2" s="41" t="s">
        <v>199</v>
      </c>
      <c r="J2" s="41" t="s">
        <v>200</v>
      </c>
      <c r="K2" s="41" t="s">
        <v>201</v>
      </c>
      <c r="L2" s="41" t="s">
        <v>202</v>
      </c>
      <c r="M2" s="41" t="s">
        <v>203</v>
      </c>
      <c r="N2" s="41" t="s">
        <v>204</v>
      </c>
      <c r="O2" s="41" t="s">
        <v>205</v>
      </c>
      <c r="P2" s="41" t="s">
        <v>206</v>
      </c>
      <c r="Q2" s="41" t="s">
        <v>207</v>
      </c>
      <c r="R2" s="41" t="s">
        <v>208</v>
      </c>
      <c r="S2" s="41" t="s">
        <v>209</v>
      </c>
      <c r="T2" s="41" t="s">
        <v>873</v>
      </c>
      <c r="U2" s="41" t="s">
        <v>874</v>
      </c>
      <c r="V2" s="41" t="s">
        <v>875</v>
      </c>
      <c r="W2" s="41" t="s">
        <v>876</v>
      </c>
      <c r="X2" s="41" t="s">
        <v>877</v>
      </c>
      <c r="Y2" s="41" t="s">
        <v>878</v>
      </c>
      <c r="Z2" s="41" t="s">
        <v>879</v>
      </c>
      <c r="AA2" s="41" t="s">
        <v>880</v>
      </c>
      <c r="AB2" s="41" t="s">
        <v>881</v>
      </c>
      <c r="AC2" s="41" t="s">
        <v>882</v>
      </c>
      <c r="AD2" s="41" t="s">
        <v>883</v>
      </c>
      <c r="AE2" s="41"/>
      <c r="AF2" s="41" t="s">
        <v>145</v>
      </c>
      <c r="AG2" s="96"/>
      <c r="AH2" s="96"/>
      <c r="AI2" s="96"/>
    </row>
    <row r="3" spans="1:35" s="5" customFormat="1" ht="14.1" customHeight="1" thickBot="1" x14ac:dyDescent="0.25">
      <c r="A3" s="71" t="s">
        <v>305</v>
      </c>
      <c r="B3" s="19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5"/>
    </row>
    <row r="4" spans="1:35" ht="14.1" customHeight="1" x14ac:dyDescent="0.2">
      <c r="A4" s="20" t="s">
        <v>153</v>
      </c>
      <c r="B4" s="160">
        <v>16</v>
      </c>
      <c r="C4" s="160">
        <v>5</v>
      </c>
      <c r="D4" s="160">
        <v>5</v>
      </c>
      <c r="E4" s="160">
        <v>6</v>
      </c>
      <c r="F4" s="160">
        <v>5</v>
      </c>
      <c r="G4" s="160">
        <v>3</v>
      </c>
      <c r="H4" s="160">
        <v>1</v>
      </c>
      <c r="I4" s="160">
        <v>2</v>
      </c>
      <c r="J4" s="160">
        <v>2</v>
      </c>
      <c r="K4" s="160"/>
      <c r="L4" s="160"/>
      <c r="M4" s="160">
        <v>1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74">
        <v>1</v>
      </c>
      <c r="AA4" s="174"/>
      <c r="AB4" s="174"/>
      <c r="AC4" s="174"/>
      <c r="AD4" s="174"/>
      <c r="AE4" s="174"/>
      <c r="AF4" s="648">
        <f>SUM(B4:Z4)</f>
        <v>47</v>
      </c>
      <c r="AG4" s="5"/>
    </row>
    <row r="5" spans="1:35" ht="14.1" customHeight="1" x14ac:dyDescent="0.2">
      <c r="A5" s="19" t="s">
        <v>150</v>
      </c>
      <c r="B5" s="160">
        <v>42</v>
      </c>
      <c r="C5" s="160">
        <v>13</v>
      </c>
      <c r="D5" s="160">
        <v>10</v>
      </c>
      <c r="E5" s="160">
        <v>7</v>
      </c>
      <c r="F5" s="160">
        <v>4</v>
      </c>
      <c r="G5" s="160">
        <v>3</v>
      </c>
      <c r="H5" s="160">
        <v>3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74"/>
      <c r="AA5" s="174"/>
      <c r="AB5" s="174"/>
      <c r="AC5" s="174"/>
      <c r="AD5" s="174"/>
      <c r="AE5" s="174"/>
      <c r="AF5" s="648">
        <f>SUM(B5:Z5)</f>
        <v>82</v>
      </c>
      <c r="AG5" s="5"/>
    </row>
    <row r="6" spans="1:35" ht="14.1" customHeight="1" thickBot="1" x14ac:dyDescent="0.25">
      <c r="A6" s="50" t="s">
        <v>152</v>
      </c>
      <c r="B6" s="160">
        <v>8</v>
      </c>
      <c r="C6" s="160">
        <v>10</v>
      </c>
      <c r="D6" s="160">
        <v>10</v>
      </c>
      <c r="E6" s="160">
        <v>6</v>
      </c>
      <c r="F6" s="160">
        <v>5</v>
      </c>
      <c r="G6" s="160">
        <v>3</v>
      </c>
      <c r="H6" s="160">
        <v>2</v>
      </c>
      <c r="I6" s="160">
        <v>1</v>
      </c>
      <c r="J6" s="160">
        <v>2</v>
      </c>
      <c r="K6" s="160">
        <v>2</v>
      </c>
      <c r="L6" s="160">
        <v>1</v>
      </c>
      <c r="M6" s="160">
        <v>1</v>
      </c>
      <c r="N6" s="160">
        <v>1</v>
      </c>
      <c r="O6" s="160">
        <v>1</v>
      </c>
      <c r="P6" s="160"/>
      <c r="Q6" s="160"/>
      <c r="R6" s="160"/>
      <c r="S6" s="160">
        <v>1</v>
      </c>
      <c r="T6" s="160">
        <v>1</v>
      </c>
      <c r="U6" s="160"/>
      <c r="V6" s="160"/>
      <c r="W6" s="160"/>
      <c r="X6" s="160"/>
      <c r="Y6" s="160">
        <v>1</v>
      </c>
      <c r="Z6" s="174"/>
      <c r="AA6" s="174"/>
      <c r="AB6" s="174"/>
      <c r="AC6" s="174">
        <v>1</v>
      </c>
      <c r="AD6" s="174"/>
      <c r="AE6" s="174"/>
      <c r="AF6" s="648">
        <f>SUM(B6:Z6)</f>
        <v>56</v>
      </c>
      <c r="AG6" s="5"/>
    </row>
    <row r="7" spans="1:35" ht="14.1" customHeight="1" thickBot="1" x14ac:dyDescent="0.25">
      <c r="A7" s="84" t="s">
        <v>481</v>
      </c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75"/>
      <c r="AG7" s="5"/>
    </row>
    <row r="8" spans="1:35" ht="14.1" customHeight="1" x14ac:dyDescent="0.2">
      <c r="A8" s="20" t="s">
        <v>154</v>
      </c>
      <c r="B8" s="160">
        <v>10</v>
      </c>
      <c r="C8" s="160">
        <v>10</v>
      </c>
      <c r="D8" s="160">
        <v>4</v>
      </c>
      <c r="E8" s="160">
        <v>7</v>
      </c>
      <c r="F8" s="160">
        <v>4</v>
      </c>
      <c r="G8" s="160">
        <v>6</v>
      </c>
      <c r="H8" s="160">
        <v>2</v>
      </c>
      <c r="I8" s="160">
        <v>1</v>
      </c>
      <c r="J8" s="160"/>
      <c r="K8" s="160"/>
      <c r="L8" s="160">
        <v>2</v>
      </c>
      <c r="M8" s="160"/>
      <c r="N8" s="160">
        <v>2</v>
      </c>
      <c r="O8" s="160"/>
      <c r="P8" s="160">
        <v>1</v>
      </c>
      <c r="Q8" s="160"/>
      <c r="R8" s="160"/>
      <c r="S8" s="160"/>
      <c r="T8" s="160">
        <v>1</v>
      </c>
      <c r="U8" s="160"/>
      <c r="V8" s="160"/>
      <c r="W8" s="160"/>
      <c r="X8" s="160"/>
      <c r="Y8" s="160"/>
      <c r="Z8" s="174"/>
      <c r="AA8" s="174">
        <v>1</v>
      </c>
      <c r="AB8" s="174"/>
      <c r="AC8" s="174"/>
      <c r="AD8" s="174">
        <v>2</v>
      </c>
      <c r="AE8" s="174"/>
      <c r="AF8" s="648">
        <f t="shared" ref="AF8:AF16" si="0">SUM(B8:Z8)</f>
        <v>50</v>
      </c>
      <c r="AG8" s="5"/>
    </row>
    <row r="9" spans="1:35" ht="14.1" customHeight="1" x14ac:dyDescent="0.2">
      <c r="A9" s="19" t="s">
        <v>159</v>
      </c>
      <c r="B9" s="160">
        <v>7</v>
      </c>
      <c r="C9" s="160">
        <v>10</v>
      </c>
      <c r="D9" s="160">
        <v>6</v>
      </c>
      <c r="E9" s="160">
        <v>1</v>
      </c>
      <c r="F9" s="160">
        <v>3</v>
      </c>
      <c r="G9" s="160">
        <v>6</v>
      </c>
      <c r="H9" s="160">
        <v>2</v>
      </c>
      <c r="I9" s="160">
        <v>3</v>
      </c>
      <c r="J9" s="160">
        <v>4</v>
      </c>
      <c r="K9" s="160">
        <v>1</v>
      </c>
      <c r="L9" s="160"/>
      <c r="M9" s="160">
        <v>1</v>
      </c>
      <c r="N9" s="160"/>
      <c r="O9" s="160"/>
      <c r="P9" s="160">
        <v>1</v>
      </c>
      <c r="Q9" s="160">
        <v>1</v>
      </c>
      <c r="R9" s="160"/>
      <c r="S9" s="160"/>
      <c r="T9" s="160"/>
      <c r="U9" s="160"/>
      <c r="V9" s="160"/>
      <c r="W9" s="160"/>
      <c r="X9" s="160"/>
      <c r="Y9" s="160"/>
      <c r="Z9" s="174"/>
      <c r="AA9" s="174"/>
      <c r="AB9" s="174"/>
      <c r="AC9" s="174"/>
      <c r="AD9" s="174"/>
      <c r="AE9" s="174"/>
      <c r="AF9" s="648">
        <f>SUM(B9:Z9)</f>
        <v>46</v>
      </c>
      <c r="AG9" s="5"/>
    </row>
    <row r="10" spans="1:35" ht="14.1" customHeight="1" x14ac:dyDescent="0.2">
      <c r="A10" s="19" t="s">
        <v>160</v>
      </c>
      <c r="B10" s="160">
        <v>31</v>
      </c>
      <c r="C10" s="160">
        <v>17</v>
      </c>
      <c r="D10" s="160">
        <v>9</v>
      </c>
      <c r="E10" s="160">
        <v>7</v>
      </c>
      <c r="F10" s="160">
        <v>5</v>
      </c>
      <c r="G10" s="160">
        <v>3</v>
      </c>
      <c r="H10" s="160">
        <v>6</v>
      </c>
      <c r="I10" s="160">
        <v>3</v>
      </c>
      <c r="J10" s="160">
        <v>4</v>
      </c>
      <c r="K10" s="160">
        <v>1</v>
      </c>
      <c r="L10" s="160"/>
      <c r="M10" s="160">
        <v>3</v>
      </c>
      <c r="N10" s="160">
        <v>1</v>
      </c>
      <c r="O10" s="160"/>
      <c r="P10" s="160"/>
      <c r="Q10" s="160"/>
      <c r="R10" s="160">
        <v>2</v>
      </c>
      <c r="S10" s="160"/>
      <c r="T10" s="160"/>
      <c r="U10" s="160">
        <v>1</v>
      </c>
      <c r="V10" s="160"/>
      <c r="W10" s="160"/>
      <c r="X10" s="160"/>
      <c r="Y10" s="160"/>
      <c r="Z10" s="174"/>
      <c r="AA10" s="174"/>
      <c r="AB10" s="174"/>
      <c r="AC10" s="174"/>
      <c r="AD10" s="174"/>
      <c r="AE10" s="174"/>
      <c r="AF10" s="648">
        <f t="shared" si="0"/>
        <v>93</v>
      </c>
      <c r="AG10" s="5"/>
    </row>
    <row r="11" spans="1:35" ht="14.1" customHeight="1" x14ac:dyDescent="0.2">
      <c r="A11" s="19" t="s">
        <v>163</v>
      </c>
      <c r="B11" s="160">
        <v>7</v>
      </c>
      <c r="C11" s="160">
        <v>4</v>
      </c>
      <c r="D11" s="160">
        <v>4</v>
      </c>
      <c r="E11" s="160">
        <v>6</v>
      </c>
      <c r="F11" s="160">
        <v>3</v>
      </c>
      <c r="G11" s="160">
        <v>7</v>
      </c>
      <c r="H11" s="160">
        <v>4</v>
      </c>
      <c r="I11" s="160">
        <v>3</v>
      </c>
      <c r="J11" s="160">
        <v>1</v>
      </c>
      <c r="K11" s="160"/>
      <c r="L11" s="160">
        <v>1</v>
      </c>
      <c r="M11" s="160">
        <v>1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74"/>
      <c r="AA11" s="174"/>
      <c r="AB11" s="174"/>
      <c r="AC11" s="174"/>
      <c r="AD11" s="174"/>
      <c r="AE11" s="174"/>
      <c r="AF11" s="648">
        <f t="shared" si="0"/>
        <v>41</v>
      </c>
      <c r="AG11" s="5"/>
    </row>
    <row r="12" spans="1:35" ht="14.1" customHeight="1" x14ac:dyDescent="0.2">
      <c r="A12" s="19" t="s">
        <v>155</v>
      </c>
      <c r="B12" s="160">
        <v>16</v>
      </c>
      <c r="C12" s="160">
        <v>13</v>
      </c>
      <c r="D12" s="160">
        <v>10</v>
      </c>
      <c r="E12" s="160">
        <v>8</v>
      </c>
      <c r="F12" s="160">
        <v>9</v>
      </c>
      <c r="G12" s="160">
        <v>4</v>
      </c>
      <c r="H12" s="160">
        <v>3</v>
      </c>
      <c r="I12" s="160">
        <v>1</v>
      </c>
      <c r="J12" s="160"/>
      <c r="K12" s="160">
        <v>1</v>
      </c>
      <c r="L12" s="160">
        <v>1</v>
      </c>
      <c r="M12" s="160">
        <v>2</v>
      </c>
      <c r="N12" s="160"/>
      <c r="O12" s="160"/>
      <c r="P12" s="160">
        <v>1</v>
      </c>
      <c r="Q12" s="160"/>
      <c r="R12" s="160">
        <v>1</v>
      </c>
      <c r="S12" s="160">
        <v>1</v>
      </c>
      <c r="T12" s="160"/>
      <c r="U12" s="160"/>
      <c r="V12" s="160">
        <v>1</v>
      </c>
      <c r="W12" s="160"/>
      <c r="X12" s="160"/>
      <c r="Y12" s="160"/>
      <c r="Z12" s="174"/>
      <c r="AA12" s="174"/>
      <c r="AB12" s="174"/>
      <c r="AC12" s="174"/>
      <c r="AD12" s="174"/>
      <c r="AE12" s="174"/>
      <c r="AF12" s="648">
        <f t="shared" si="0"/>
        <v>72</v>
      </c>
      <c r="AG12" s="5"/>
    </row>
    <row r="13" spans="1:35" ht="14.1" customHeight="1" x14ac:dyDescent="0.2">
      <c r="A13" s="19" t="s">
        <v>158</v>
      </c>
      <c r="B13" s="160">
        <v>27</v>
      </c>
      <c r="C13" s="160">
        <v>8</v>
      </c>
      <c r="D13" s="160">
        <v>10</v>
      </c>
      <c r="E13" s="160">
        <v>7</v>
      </c>
      <c r="F13" s="160">
        <v>3</v>
      </c>
      <c r="G13" s="160">
        <v>4</v>
      </c>
      <c r="H13" s="160">
        <v>4</v>
      </c>
      <c r="I13" s="160">
        <v>3</v>
      </c>
      <c r="J13" s="160">
        <v>1</v>
      </c>
      <c r="K13" s="160">
        <v>3</v>
      </c>
      <c r="L13" s="160">
        <v>1</v>
      </c>
      <c r="M13" s="160"/>
      <c r="N13" s="160">
        <v>2</v>
      </c>
      <c r="O13" s="160">
        <v>1</v>
      </c>
      <c r="P13" s="160">
        <v>2</v>
      </c>
      <c r="Q13" s="160">
        <v>2</v>
      </c>
      <c r="R13" s="160">
        <v>1</v>
      </c>
      <c r="S13" s="160">
        <v>2</v>
      </c>
      <c r="T13" s="160"/>
      <c r="U13" s="160"/>
      <c r="V13" s="160">
        <v>1</v>
      </c>
      <c r="W13" s="160"/>
      <c r="X13" s="160"/>
      <c r="Y13" s="160"/>
      <c r="Z13" s="174"/>
      <c r="AA13" s="174"/>
      <c r="AB13" s="174"/>
      <c r="AC13" s="174"/>
      <c r="AD13" s="174"/>
      <c r="AE13" s="174"/>
      <c r="AF13" s="648">
        <f t="shared" si="0"/>
        <v>82</v>
      </c>
      <c r="AG13" s="5"/>
    </row>
    <row r="14" spans="1:35" ht="14.1" customHeight="1" x14ac:dyDescent="0.2">
      <c r="A14" s="19" t="s">
        <v>156</v>
      </c>
      <c r="B14" s="160">
        <v>20</v>
      </c>
      <c r="C14" s="160">
        <v>2</v>
      </c>
      <c r="D14" s="160">
        <v>4</v>
      </c>
      <c r="E14" s="160">
        <v>3</v>
      </c>
      <c r="F14" s="160">
        <v>2</v>
      </c>
      <c r="G14" s="160"/>
      <c r="H14" s="160">
        <v>2</v>
      </c>
      <c r="I14" s="160"/>
      <c r="J14" s="160"/>
      <c r="K14" s="160">
        <v>1</v>
      </c>
      <c r="L14" s="160"/>
      <c r="M14" s="160"/>
      <c r="N14" s="160"/>
      <c r="O14" s="160"/>
      <c r="P14" s="160">
        <v>1</v>
      </c>
      <c r="Q14" s="160"/>
      <c r="R14" s="160"/>
      <c r="S14" s="160"/>
      <c r="T14" s="160"/>
      <c r="U14" s="160"/>
      <c r="V14" s="160"/>
      <c r="W14" s="160">
        <v>1</v>
      </c>
      <c r="X14" s="160"/>
      <c r="Y14" s="160"/>
      <c r="Z14" s="174"/>
      <c r="AA14" s="174"/>
      <c r="AB14" s="174"/>
      <c r="AC14" s="174"/>
      <c r="AD14" s="174"/>
      <c r="AE14" s="174"/>
      <c r="AF14" s="648">
        <f t="shared" si="0"/>
        <v>36</v>
      </c>
      <c r="AG14" s="5"/>
    </row>
    <row r="15" spans="1:35" ht="14.1" customHeight="1" x14ac:dyDescent="0.2">
      <c r="A15" s="19" t="s">
        <v>161</v>
      </c>
      <c r="B15" s="160">
        <v>19</v>
      </c>
      <c r="C15" s="160">
        <v>29</v>
      </c>
      <c r="D15" s="160">
        <v>17</v>
      </c>
      <c r="E15" s="160">
        <v>13</v>
      </c>
      <c r="F15" s="160">
        <v>1</v>
      </c>
      <c r="G15" s="160">
        <v>1</v>
      </c>
      <c r="H15" s="160"/>
      <c r="I15" s="160"/>
      <c r="J15" s="160"/>
      <c r="K15" s="160"/>
      <c r="L15" s="160"/>
      <c r="M15" s="160"/>
      <c r="N15" s="160">
        <v>2</v>
      </c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74"/>
      <c r="AA15" s="174"/>
      <c r="AB15" s="174"/>
      <c r="AC15" s="174"/>
      <c r="AD15" s="174"/>
      <c r="AE15" s="174"/>
      <c r="AF15" s="648">
        <f t="shared" si="0"/>
        <v>82</v>
      </c>
      <c r="AG15" s="5"/>
    </row>
    <row r="16" spans="1:35" ht="14.1" customHeight="1" x14ac:dyDescent="0.2">
      <c r="A16" s="19" t="s">
        <v>162</v>
      </c>
      <c r="B16" s="160">
        <v>15</v>
      </c>
      <c r="C16" s="160">
        <v>12</v>
      </c>
      <c r="D16" s="160">
        <v>14</v>
      </c>
      <c r="E16" s="160">
        <v>6</v>
      </c>
      <c r="F16" s="160">
        <v>3</v>
      </c>
      <c r="G16" s="160">
        <v>5</v>
      </c>
      <c r="H16" s="160">
        <v>3</v>
      </c>
      <c r="I16" s="160">
        <v>3</v>
      </c>
      <c r="J16" s="160">
        <v>1</v>
      </c>
      <c r="K16" s="160">
        <v>6</v>
      </c>
      <c r="L16" s="160">
        <v>1</v>
      </c>
      <c r="M16" s="160"/>
      <c r="N16" s="160">
        <v>2</v>
      </c>
      <c r="O16" s="160"/>
      <c r="P16" s="160"/>
      <c r="Q16" s="160"/>
      <c r="R16" s="160">
        <v>1</v>
      </c>
      <c r="S16" s="160"/>
      <c r="T16" s="160"/>
      <c r="U16" s="160"/>
      <c r="V16" s="160"/>
      <c r="W16" s="160"/>
      <c r="X16" s="160"/>
      <c r="Y16" s="160"/>
      <c r="Z16" s="174"/>
      <c r="AA16" s="174"/>
      <c r="AB16" s="174"/>
      <c r="AC16" s="174"/>
      <c r="AD16" s="174"/>
      <c r="AE16" s="174"/>
      <c r="AF16" s="648">
        <f t="shared" si="0"/>
        <v>72</v>
      </c>
      <c r="AG16" s="5"/>
    </row>
    <row r="17" spans="1:33" ht="14.1" customHeight="1" thickBot="1" x14ac:dyDescent="0.25">
      <c r="A17" s="50" t="s">
        <v>157</v>
      </c>
      <c r="B17" s="160">
        <v>18</v>
      </c>
      <c r="C17" s="160">
        <v>7</v>
      </c>
      <c r="D17" s="160">
        <v>8</v>
      </c>
      <c r="E17" s="160">
        <v>4</v>
      </c>
      <c r="F17" s="160">
        <v>1</v>
      </c>
      <c r="G17" s="160">
        <v>2</v>
      </c>
      <c r="H17" s="160">
        <v>1</v>
      </c>
      <c r="I17" s="160">
        <v>1</v>
      </c>
      <c r="J17" s="160">
        <v>1</v>
      </c>
      <c r="K17" s="160"/>
      <c r="L17" s="160"/>
      <c r="M17" s="160"/>
      <c r="N17" s="160"/>
      <c r="O17" s="160">
        <v>1</v>
      </c>
      <c r="P17" s="160">
        <v>1</v>
      </c>
      <c r="Q17" s="160"/>
      <c r="R17" s="160"/>
      <c r="S17" s="160"/>
      <c r="T17" s="160"/>
      <c r="U17" s="160"/>
      <c r="V17" s="160"/>
      <c r="W17" s="160">
        <v>1</v>
      </c>
      <c r="X17" s="160"/>
      <c r="Y17" s="160"/>
      <c r="Z17" s="174"/>
      <c r="AA17" s="174">
        <v>1</v>
      </c>
      <c r="AB17" s="174"/>
      <c r="AC17" s="174"/>
      <c r="AD17" s="174"/>
      <c r="AE17" s="174"/>
      <c r="AF17" s="648">
        <v>47</v>
      </c>
      <c r="AG17" s="5"/>
    </row>
    <row r="18" spans="1:33" ht="14.1" customHeight="1" thickBot="1" x14ac:dyDescent="0.25">
      <c r="A18" s="84" t="s">
        <v>306</v>
      </c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75"/>
      <c r="AG18" s="5"/>
    </row>
    <row r="19" spans="1:33" ht="14.1" customHeight="1" x14ac:dyDescent="0.2">
      <c r="A19" s="20" t="s">
        <v>165</v>
      </c>
      <c r="B19" s="160">
        <v>14</v>
      </c>
      <c r="C19" s="160">
        <v>27</v>
      </c>
      <c r="D19" s="160">
        <v>12</v>
      </c>
      <c r="E19" s="160">
        <v>15</v>
      </c>
      <c r="F19" s="160">
        <v>10</v>
      </c>
      <c r="G19" s="160">
        <v>5</v>
      </c>
      <c r="H19" s="160">
        <v>5</v>
      </c>
      <c r="I19" s="160">
        <v>7</v>
      </c>
      <c r="J19" s="160"/>
      <c r="K19" s="160">
        <v>4</v>
      </c>
      <c r="L19" s="160">
        <v>1</v>
      </c>
      <c r="M19" s="160">
        <v>1</v>
      </c>
      <c r="N19" s="160">
        <v>2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74"/>
      <c r="AA19" s="174"/>
      <c r="AB19" s="174"/>
      <c r="AC19" s="174"/>
      <c r="AD19" s="174"/>
      <c r="AE19" s="174"/>
      <c r="AF19" s="648">
        <f t="shared" ref="AF19:AF24" si="1">SUM(B19:Z19)</f>
        <v>103</v>
      </c>
      <c r="AG19" s="5"/>
    </row>
    <row r="20" spans="1:33" ht="14.1" customHeight="1" x14ac:dyDescent="0.2">
      <c r="A20" s="19" t="s">
        <v>167</v>
      </c>
      <c r="B20" s="160">
        <v>21</v>
      </c>
      <c r="C20" s="160">
        <v>17</v>
      </c>
      <c r="D20" s="160">
        <v>30</v>
      </c>
      <c r="E20" s="160">
        <v>12</v>
      </c>
      <c r="F20" s="160">
        <v>11</v>
      </c>
      <c r="G20" s="160">
        <v>8</v>
      </c>
      <c r="H20" s="160">
        <v>4</v>
      </c>
      <c r="I20" s="160">
        <v>3</v>
      </c>
      <c r="J20" s="160">
        <v>1</v>
      </c>
      <c r="K20" s="160">
        <v>1</v>
      </c>
      <c r="L20" s="160"/>
      <c r="M20" s="160"/>
      <c r="N20" s="160">
        <v>1</v>
      </c>
      <c r="O20" s="160">
        <v>1</v>
      </c>
      <c r="P20" s="160"/>
      <c r="Q20" s="160">
        <v>1</v>
      </c>
      <c r="R20" s="160"/>
      <c r="S20" s="160"/>
      <c r="T20" s="160"/>
      <c r="U20" s="160"/>
      <c r="V20" s="160"/>
      <c r="W20" s="160">
        <v>1</v>
      </c>
      <c r="X20" s="160"/>
      <c r="Y20" s="160"/>
      <c r="Z20" s="174">
        <v>1</v>
      </c>
      <c r="AA20" s="174"/>
      <c r="AB20" s="174"/>
      <c r="AC20" s="174"/>
      <c r="AD20" s="174"/>
      <c r="AE20" s="174"/>
      <c r="AF20" s="648">
        <f t="shared" si="1"/>
        <v>113</v>
      </c>
      <c r="AG20" s="5"/>
    </row>
    <row r="21" spans="1:33" ht="14.1" customHeight="1" x14ac:dyDescent="0.2">
      <c r="A21" s="214" t="s">
        <v>424</v>
      </c>
      <c r="B21" s="160">
        <v>5</v>
      </c>
      <c r="C21" s="160">
        <v>5</v>
      </c>
      <c r="D21" s="160">
        <v>4</v>
      </c>
      <c r="E21" s="160">
        <v>1</v>
      </c>
      <c r="F21" s="160">
        <v>1</v>
      </c>
      <c r="G21" s="160"/>
      <c r="H21" s="160"/>
      <c r="I21" s="160"/>
      <c r="J21" s="160">
        <v>1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74"/>
      <c r="AA21" s="174"/>
      <c r="AB21" s="174"/>
      <c r="AC21" s="174"/>
      <c r="AD21" s="174"/>
      <c r="AE21" s="174"/>
      <c r="AF21" s="648">
        <f t="shared" si="1"/>
        <v>17</v>
      </c>
      <c r="AG21" s="5"/>
    </row>
    <row r="22" spans="1:33" ht="14.1" customHeight="1" x14ac:dyDescent="0.2">
      <c r="A22" s="19" t="s">
        <v>164</v>
      </c>
      <c r="B22" s="160">
        <v>10</v>
      </c>
      <c r="C22" s="160">
        <v>24</v>
      </c>
      <c r="D22" s="160">
        <v>18</v>
      </c>
      <c r="E22" s="160">
        <v>9</v>
      </c>
      <c r="F22" s="160">
        <v>12</v>
      </c>
      <c r="G22" s="160">
        <v>10</v>
      </c>
      <c r="H22" s="160">
        <v>3</v>
      </c>
      <c r="I22" s="160">
        <v>5</v>
      </c>
      <c r="J22" s="160">
        <v>3</v>
      </c>
      <c r="K22" s="160">
        <v>5</v>
      </c>
      <c r="L22" s="160"/>
      <c r="M22" s="160"/>
      <c r="N22" s="160">
        <v>1</v>
      </c>
      <c r="O22" s="160"/>
      <c r="P22" s="160"/>
      <c r="Q22" s="160"/>
      <c r="R22" s="160"/>
      <c r="S22" s="160">
        <v>1</v>
      </c>
      <c r="T22" s="160">
        <v>1</v>
      </c>
      <c r="U22" s="160"/>
      <c r="V22" s="160"/>
      <c r="W22" s="160">
        <v>1</v>
      </c>
      <c r="X22" s="160"/>
      <c r="Y22" s="160"/>
      <c r="Z22" s="174"/>
      <c r="AA22" s="174"/>
      <c r="AB22" s="174"/>
      <c r="AC22" s="174"/>
      <c r="AD22" s="174"/>
      <c r="AE22" s="174"/>
      <c r="AF22" s="648">
        <f t="shared" si="1"/>
        <v>103</v>
      </c>
      <c r="AG22" s="5"/>
    </row>
    <row r="23" spans="1:33" ht="14.1" customHeight="1" x14ac:dyDescent="0.2">
      <c r="A23" s="19" t="s">
        <v>166</v>
      </c>
      <c r="B23" s="160">
        <v>13</v>
      </c>
      <c r="C23" s="160">
        <v>18</v>
      </c>
      <c r="D23" s="160">
        <v>14</v>
      </c>
      <c r="E23" s="160">
        <v>12</v>
      </c>
      <c r="F23" s="160">
        <v>8</v>
      </c>
      <c r="G23" s="160">
        <v>3</v>
      </c>
      <c r="H23" s="160">
        <v>1</v>
      </c>
      <c r="I23" s="160">
        <v>4</v>
      </c>
      <c r="J23" s="160">
        <v>1</v>
      </c>
      <c r="K23" s="160">
        <v>1</v>
      </c>
      <c r="L23" s="160">
        <v>1</v>
      </c>
      <c r="M23" s="160">
        <v>1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74"/>
      <c r="AA23" s="174"/>
      <c r="AB23" s="174"/>
      <c r="AC23" s="174"/>
      <c r="AD23" s="174"/>
      <c r="AE23" s="174"/>
      <c r="AF23" s="648">
        <f t="shared" si="1"/>
        <v>77</v>
      </c>
      <c r="AG23" s="5"/>
    </row>
    <row r="24" spans="1:33" ht="14.1" customHeight="1" thickBot="1" x14ac:dyDescent="0.25">
      <c r="A24" s="50" t="s">
        <v>93</v>
      </c>
      <c r="B24" s="160">
        <v>1</v>
      </c>
      <c r="C24" s="160">
        <v>2</v>
      </c>
      <c r="D24" s="160">
        <v>2</v>
      </c>
      <c r="E24" s="160">
        <v>1</v>
      </c>
      <c r="F24" s="160"/>
      <c r="G24" s="160"/>
      <c r="H24" s="160"/>
      <c r="I24" s="160"/>
      <c r="J24" s="160">
        <v>1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74"/>
      <c r="AA24" s="174"/>
      <c r="AB24" s="174"/>
      <c r="AC24" s="174"/>
      <c r="AD24" s="174"/>
      <c r="AE24" s="174"/>
      <c r="AF24" s="648">
        <f t="shared" si="1"/>
        <v>7</v>
      </c>
      <c r="AG24" s="5"/>
    </row>
    <row r="25" spans="1:33" ht="14.1" customHeight="1" thickBot="1" x14ac:dyDescent="0.25">
      <c r="A25" s="84" t="s">
        <v>307</v>
      </c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175"/>
      <c r="AG25" s="5"/>
    </row>
    <row r="26" spans="1:33" ht="14.1" customHeight="1" x14ac:dyDescent="0.2">
      <c r="A26" s="208" t="s">
        <v>482</v>
      </c>
      <c r="B26" s="160">
        <v>29</v>
      </c>
      <c r="C26" s="160">
        <v>8</v>
      </c>
      <c r="D26" s="160">
        <v>4</v>
      </c>
      <c r="E26" s="160">
        <v>3</v>
      </c>
      <c r="F26" s="160">
        <v>4</v>
      </c>
      <c r="G26" s="160">
        <v>3</v>
      </c>
      <c r="H26" s="160">
        <v>5</v>
      </c>
      <c r="I26" s="160">
        <v>2</v>
      </c>
      <c r="J26" s="160"/>
      <c r="K26" s="160">
        <v>1</v>
      </c>
      <c r="L26" s="160"/>
      <c r="M26" s="160"/>
      <c r="N26" s="160">
        <v>1</v>
      </c>
      <c r="O26" s="160">
        <v>2</v>
      </c>
      <c r="P26" s="160">
        <v>1</v>
      </c>
      <c r="Q26" s="160"/>
      <c r="R26" s="160"/>
      <c r="S26" s="160"/>
      <c r="T26" s="160"/>
      <c r="U26" s="160"/>
      <c r="V26" s="160">
        <v>1</v>
      </c>
      <c r="W26" s="160"/>
      <c r="X26" s="160"/>
      <c r="Y26" s="160">
        <v>1</v>
      </c>
      <c r="Z26" s="174"/>
      <c r="AA26" s="174"/>
      <c r="AB26" s="174"/>
      <c r="AC26" s="174"/>
      <c r="AD26" s="174">
        <v>2</v>
      </c>
      <c r="AE26" s="174"/>
      <c r="AF26" s="648">
        <v>67</v>
      </c>
      <c r="AG26" s="5"/>
    </row>
    <row r="27" spans="1:33" ht="14.1" customHeight="1" x14ac:dyDescent="0.2">
      <c r="A27" s="209" t="s">
        <v>750</v>
      </c>
      <c r="B27" s="160">
        <v>1</v>
      </c>
      <c r="C27" s="160">
        <v>5</v>
      </c>
      <c r="D27" s="160">
        <v>1</v>
      </c>
      <c r="E27" s="160">
        <v>6</v>
      </c>
      <c r="F27" s="160">
        <v>1</v>
      </c>
      <c r="G27" s="160">
        <v>3</v>
      </c>
      <c r="H27" s="160">
        <v>2</v>
      </c>
      <c r="I27" s="160"/>
      <c r="J27" s="160"/>
      <c r="K27" s="160">
        <v>3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74"/>
      <c r="AA27" s="174"/>
      <c r="AB27" s="174"/>
      <c r="AC27" s="174"/>
      <c r="AD27" s="174"/>
      <c r="AE27" s="174"/>
      <c r="AF27" s="648">
        <f t="shared" ref="AF27:AF34" si="2">SUM(B27:Z27)</f>
        <v>22</v>
      </c>
      <c r="AG27" s="5"/>
    </row>
    <row r="28" spans="1:33" ht="14.1" customHeight="1" x14ac:dyDescent="0.2">
      <c r="A28" s="209" t="s">
        <v>751</v>
      </c>
      <c r="B28" s="160">
        <v>8</v>
      </c>
      <c r="C28" s="160">
        <v>4</v>
      </c>
      <c r="D28" s="160"/>
      <c r="E28" s="160">
        <v>2</v>
      </c>
      <c r="F28" s="160">
        <v>1</v>
      </c>
      <c r="G28" s="160"/>
      <c r="H28" s="160">
        <v>2</v>
      </c>
      <c r="I28" s="160">
        <v>2</v>
      </c>
      <c r="J28" s="160"/>
      <c r="K28" s="160"/>
      <c r="L28" s="160">
        <v>1</v>
      </c>
      <c r="M28" s="160">
        <v>1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74"/>
      <c r="AA28" s="174"/>
      <c r="AB28" s="174"/>
      <c r="AC28" s="174"/>
      <c r="AD28" s="174"/>
      <c r="AE28" s="174"/>
      <c r="AF28" s="648">
        <f t="shared" si="2"/>
        <v>21</v>
      </c>
      <c r="AG28" s="5"/>
    </row>
    <row r="29" spans="1:33" ht="14.1" customHeight="1" x14ac:dyDescent="0.2">
      <c r="A29" s="209" t="s">
        <v>796</v>
      </c>
      <c r="B29" s="160">
        <v>3</v>
      </c>
      <c r="C29" s="160">
        <v>5</v>
      </c>
      <c r="D29" s="160">
        <v>1</v>
      </c>
      <c r="E29" s="160"/>
      <c r="F29" s="160"/>
      <c r="G29" s="160"/>
      <c r="H29" s="160">
        <v>1</v>
      </c>
      <c r="I29" s="160">
        <v>1</v>
      </c>
      <c r="J29" s="160">
        <v>2</v>
      </c>
      <c r="K29" s="160"/>
      <c r="L29" s="160">
        <v>1</v>
      </c>
      <c r="M29" s="160">
        <v>1</v>
      </c>
      <c r="N29" s="160">
        <v>1</v>
      </c>
      <c r="O29" s="160"/>
      <c r="P29" s="160">
        <v>1</v>
      </c>
      <c r="Q29" s="160"/>
      <c r="R29" s="160"/>
      <c r="S29" s="160">
        <v>1</v>
      </c>
      <c r="T29" s="160"/>
      <c r="U29" s="160"/>
      <c r="V29" s="160">
        <v>1</v>
      </c>
      <c r="W29" s="160"/>
      <c r="X29" s="160"/>
      <c r="Y29" s="160">
        <v>1</v>
      </c>
      <c r="Z29" s="174"/>
      <c r="AA29" s="174"/>
      <c r="AB29" s="174"/>
      <c r="AC29" s="174">
        <v>1</v>
      </c>
      <c r="AD29" s="174"/>
      <c r="AE29" s="174"/>
      <c r="AF29" s="648">
        <v>21</v>
      </c>
      <c r="AG29" s="5"/>
    </row>
    <row r="30" spans="1:33" ht="14.1" customHeight="1" x14ac:dyDescent="0.2">
      <c r="A30" s="209" t="s">
        <v>169</v>
      </c>
      <c r="B30" s="160">
        <v>44</v>
      </c>
      <c r="C30" s="160">
        <v>58</v>
      </c>
      <c r="D30" s="160">
        <v>4</v>
      </c>
      <c r="E30" s="160">
        <v>5</v>
      </c>
      <c r="F30" s="160">
        <v>1</v>
      </c>
      <c r="G30" s="160">
        <v>1</v>
      </c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74"/>
      <c r="AA30" s="174"/>
      <c r="AB30" s="174"/>
      <c r="AC30" s="174"/>
      <c r="AD30" s="174"/>
      <c r="AE30" s="174"/>
      <c r="AF30" s="648">
        <f t="shared" si="2"/>
        <v>113</v>
      </c>
      <c r="AG30" s="5"/>
    </row>
    <row r="31" spans="1:33" ht="14.1" customHeight="1" x14ac:dyDescent="0.2">
      <c r="A31" s="209" t="s">
        <v>509</v>
      </c>
      <c r="B31" s="160">
        <v>5</v>
      </c>
      <c r="C31" s="160">
        <v>8</v>
      </c>
      <c r="D31" s="160"/>
      <c r="E31" s="160">
        <v>3</v>
      </c>
      <c r="F31" s="160"/>
      <c r="G31" s="160"/>
      <c r="H31" s="160"/>
      <c r="I31" s="160"/>
      <c r="J31" s="160">
        <v>1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74"/>
      <c r="AA31" s="174"/>
      <c r="AB31" s="174"/>
      <c r="AC31" s="174"/>
      <c r="AD31" s="174"/>
      <c r="AE31" s="174"/>
      <c r="AF31" s="648">
        <f t="shared" si="2"/>
        <v>17</v>
      </c>
      <c r="AG31" s="5"/>
    </row>
    <row r="32" spans="1:33" ht="14.1" customHeight="1" x14ac:dyDescent="0.2">
      <c r="A32" s="209" t="s">
        <v>743</v>
      </c>
      <c r="B32" s="160">
        <v>7</v>
      </c>
      <c r="C32" s="160">
        <v>8</v>
      </c>
      <c r="D32" s="160">
        <v>8</v>
      </c>
      <c r="E32" s="160">
        <v>5</v>
      </c>
      <c r="F32" s="160">
        <v>8</v>
      </c>
      <c r="G32" s="160">
        <v>4</v>
      </c>
      <c r="H32" s="160">
        <v>6</v>
      </c>
      <c r="I32" s="160">
        <v>2</v>
      </c>
      <c r="J32" s="160">
        <v>1</v>
      </c>
      <c r="K32" s="160">
        <v>2</v>
      </c>
      <c r="L32" s="160">
        <v>1</v>
      </c>
      <c r="M32" s="160">
        <v>2</v>
      </c>
      <c r="N32" s="160">
        <v>1</v>
      </c>
      <c r="O32" s="160">
        <v>1</v>
      </c>
      <c r="P32" s="160"/>
      <c r="Q32" s="160">
        <v>2</v>
      </c>
      <c r="R32" s="160">
        <v>2</v>
      </c>
      <c r="S32" s="160"/>
      <c r="T32" s="160"/>
      <c r="U32" s="160"/>
      <c r="V32" s="160"/>
      <c r="W32" s="160"/>
      <c r="X32" s="160"/>
      <c r="Y32" s="160">
        <v>1</v>
      </c>
      <c r="Z32" s="174">
        <v>5</v>
      </c>
      <c r="AA32" s="174">
        <v>1</v>
      </c>
      <c r="AB32" s="174">
        <v>1</v>
      </c>
      <c r="AC32" s="174"/>
      <c r="AD32" s="174"/>
      <c r="AE32" s="174"/>
      <c r="AF32" s="648">
        <v>68</v>
      </c>
      <c r="AG32" s="5"/>
    </row>
    <row r="33" spans="1:33" ht="14.1" customHeight="1" x14ac:dyDescent="0.2">
      <c r="A33" s="210" t="s">
        <v>752</v>
      </c>
      <c r="B33" s="160">
        <v>7</v>
      </c>
      <c r="C33" s="160">
        <v>17</v>
      </c>
      <c r="D33" s="160">
        <v>5</v>
      </c>
      <c r="E33" s="160">
        <v>8</v>
      </c>
      <c r="F33" s="160">
        <v>7</v>
      </c>
      <c r="G33" s="160">
        <v>3</v>
      </c>
      <c r="H33" s="160"/>
      <c r="I33" s="160"/>
      <c r="J33" s="160">
        <v>1</v>
      </c>
      <c r="K33" s="160">
        <v>1</v>
      </c>
      <c r="L33" s="160"/>
      <c r="M33" s="160">
        <v>1</v>
      </c>
      <c r="N33" s="160"/>
      <c r="O33" s="160"/>
      <c r="P33" s="160">
        <v>1</v>
      </c>
      <c r="Q33" s="160">
        <v>2</v>
      </c>
      <c r="R33" s="160"/>
      <c r="S33" s="160"/>
      <c r="T33" s="160"/>
      <c r="U33" s="160">
        <v>2</v>
      </c>
      <c r="V33" s="160"/>
      <c r="W33" s="160">
        <v>1</v>
      </c>
      <c r="X33" s="160"/>
      <c r="Y33" s="160"/>
      <c r="Z33" s="174">
        <v>1</v>
      </c>
      <c r="AA33" s="174"/>
      <c r="AB33" s="174"/>
      <c r="AC33" s="174"/>
      <c r="AD33" s="174"/>
      <c r="AE33" s="174"/>
      <c r="AF33" s="648">
        <f t="shared" si="2"/>
        <v>57</v>
      </c>
      <c r="AG33" s="5"/>
    </row>
    <row r="34" spans="1:33" ht="15" customHeight="1" thickBot="1" x14ac:dyDescent="0.25">
      <c r="A34" s="215" t="s">
        <v>730</v>
      </c>
      <c r="B34" s="160">
        <v>18</v>
      </c>
      <c r="C34" s="160">
        <v>15</v>
      </c>
      <c r="D34" s="160">
        <v>6</v>
      </c>
      <c r="E34" s="160">
        <v>4</v>
      </c>
      <c r="F34" s="160">
        <v>4</v>
      </c>
      <c r="G34" s="160">
        <v>2</v>
      </c>
      <c r="H34" s="160"/>
      <c r="I34" s="160"/>
      <c r="J34" s="160"/>
      <c r="K34" s="160">
        <v>2</v>
      </c>
      <c r="L34" s="160">
        <v>2</v>
      </c>
      <c r="M34" s="160"/>
      <c r="N34" s="160"/>
      <c r="O34" s="160">
        <v>1</v>
      </c>
      <c r="P34" s="160"/>
      <c r="Q34" s="160"/>
      <c r="R34" s="160"/>
      <c r="S34" s="160"/>
      <c r="T34" s="160"/>
      <c r="U34" s="160">
        <v>2</v>
      </c>
      <c r="V34" s="160"/>
      <c r="W34" s="160"/>
      <c r="X34" s="160">
        <v>1</v>
      </c>
      <c r="Y34" s="160"/>
      <c r="Z34" s="174"/>
      <c r="AA34" s="174"/>
      <c r="AB34" s="174"/>
      <c r="AC34" s="174"/>
      <c r="AD34" s="174"/>
      <c r="AE34" s="174"/>
      <c r="AF34" s="648">
        <f t="shared" si="2"/>
        <v>57</v>
      </c>
      <c r="AG34" s="5"/>
    </row>
    <row r="35" spans="1:33" ht="14.1" customHeight="1" thickBot="1" x14ac:dyDescent="0.25">
      <c r="A35" s="84" t="s">
        <v>255</v>
      </c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175"/>
      <c r="AG35" s="5"/>
    </row>
    <row r="36" spans="1:33" s="21" customFormat="1" ht="14.1" customHeight="1" x14ac:dyDescent="0.2">
      <c r="A36" s="216" t="s">
        <v>171</v>
      </c>
      <c r="B36" s="160">
        <v>25</v>
      </c>
      <c r="C36" s="160">
        <v>49</v>
      </c>
      <c r="D36" s="160">
        <v>23</v>
      </c>
      <c r="E36" s="160">
        <v>6</v>
      </c>
      <c r="F36" s="160">
        <v>4</v>
      </c>
      <c r="G36" s="160">
        <v>1</v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74"/>
      <c r="AA36" s="174"/>
      <c r="AB36" s="174"/>
      <c r="AC36" s="174"/>
      <c r="AD36" s="174"/>
      <c r="AE36" s="174"/>
      <c r="AF36" s="648">
        <f>SUM(B36:Z36)</f>
        <v>108</v>
      </c>
      <c r="AG36" s="403"/>
    </row>
    <row r="37" spans="1:33" ht="14.1" customHeight="1" x14ac:dyDescent="0.2">
      <c r="A37" s="19" t="s">
        <v>173</v>
      </c>
      <c r="B37" s="160">
        <v>3</v>
      </c>
      <c r="C37" s="160">
        <v>6</v>
      </c>
      <c r="D37" s="160">
        <v>8</v>
      </c>
      <c r="E37" s="160">
        <v>9</v>
      </c>
      <c r="F37" s="160">
        <v>6</v>
      </c>
      <c r="G37" s="160">
        <v>5</v>
      </c>
      <c r="H37" s="160">
        <v>4</v>
      </c>
      <c r="I37" s="160">
        <v>1</v>
      </c>
      <c r="J37" s="160">
        <v>2</v>
      </c>
      <c r="K37" s="160">
        <v>1</v>
      </c>
      <c r="L37" s="160"/>
      <c r="M37" s="160">
        <v>2</v>
      </c>
      <c r="N37" s="160">
        <v>2</v>
      </c>
      <c r="O37" s="160">
        <v>3</v>
      </c>
      <c r="P37" s="160">
        <v>1</v>
      </c>
      <c r="Q37" s="160"/>
      <c r="R37" s="160">
        <v>1</v>
      </c>
      <c r="S37" s="160"/>
      <c r="T37" s="160"/>
      <c r="U37" s="160">
        <v>2</v>
      </c>
      <c r="V37" s="160"/>
      <c r="W37" s="160"/>
      <c r="X37" s="160"/>
      <c r="Y37" s="160"/>
      <c r="Z37" s="174"/>
      <c r="AA37" s="174"/>
      <c r="AB37" s="174">
        <v>1</v>
      </c>
      <c r="AC37" s="174"/>
      <c r="AD37" s="174"/>
      <c r="AE37" s="174"/>
      <c r="AF37" s="648">
        <v>57</v>
      </c>
      <c r="AG37" s="5"/>
    </row>
    <row r="38" spans="1:33" ht="14.1" customHeight="1" x14ac:dyDescent="0.2">
      <c r="A38" s="19" t="s">
        <v>229</v>
      </c>
      <c r="B38" s="160">
        <v>85</v>
      </c>
      <c r="C38" s="160">
        <v>46</v>
      </c>
      <c r="D38" s="160">
        <v>36</v>
      </c>
      <c r="E38" s="160">
        <v>26</v>
      </c>
      <c r="F38" s="160">
        <v>6</v>
      </c>
      <c r="G38" s="160">
        <v>1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74"/>
      <c r="AA38" s="174"/>
      <c r="AB38" s="174"/>
      <c r="AC38" s="174"/>
      <c r="AD38" s="174"/>
      <c r="AE38" s="174"/>
      <c r="AF38" s="648">
        <v>200</v>
      </c>
      <c r="AG38" s="5"/>
    </row>
    <row r="39" spans="1:33" ht="14.1" customHeight="1" x14ac:dyDescent="0.2">
      <c r="A39" s="19" t="s">
        <v>176</v>
      </c>
      <c r="B39" s="160">
        <v>21</v>
      </c>
      <c r="C39" s="160">
        <v>22</v>
      </c>
      <c r="D39" s="160">
        <v>16</v>
      </c>
      <c r="E39" s="160">
        <v>15</v>
      </c>
      <c r="F39" s="160">
        <v>3</v>
      </c>
      <c r="G39" s="160">
        <v>5</v>
      </c>
      <c r="H39" s="160">
        <v>3</v>
      </c>
      <c r="I39" s="160">
        <v>3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74"/>
      <c r="AA39" s="174"/>
      <c r="AB39" s="174"/>
      <c r="AC39" s="174"/>
      <c r="AD39" s="174"/>
      <c r="AE39" s="174"/>
      <c r="AF39" s="648">
        <f>SUM(B39:Z39)</f>
        <v>88</v>
      </c>
      <c r="AG39" s="5"/>
    </row>
    <row r="40" spans="1:33" ht="14.1" customHeight="1" x14ac:dyDescent="0.2">
      <c r="A40" s="19" t="s">
        <v>174</v>
      </c>
      <c r="B40" s="197">
        <v>5</v>
      </c>
      <c r="C40" s="197">
        <v>11</v>
      </c>
      <c r="D40" s="197">
        <v>11</v>
      </c>
      <c r="E40" s="197">
        <v>10</v>
      </c>
      <c r="F40" s="197">
        <v>6</v>
      </c>
      <c r="G40" s="197">
        <v>10</v>
      </c>
      <c r="H40" s="197">
        <v>8</v>
      </c>
      <c r="I40" s="160"/>
      <c r="J40" s="197">
        <v>4</v>
      </c>
      <c r="K40" s="197">
        <v>2</v>
      </c>
      <c r="L40" s="197">
        <v>2</v>
      </c>
      <c r="M40" s="197">
        <v>1</v>
      </c>
      <c r="N40" s="197">
        <v>1</v>
      </c>
      <c r="O40" s="197">
        <v>1</v>
      </c>
      <c r="P40" s="197">
        <v>2</v>
      </c>
      <c r="Q40" s="197">
        <v>1</v>
      </c>
      <c r="R40" s="197">
        <v>1</v>
      </c>
      <c r="S40" s="197"/>
      <c r="T40" s="197"/>
      <c r="U40" s="197"/>
      <c r="V40" s="197">
        <v>1</v>
      </c>
      <c r="W40" s="197"/>
      <c r="X40" s="197"/>
      <c r="Y40" s="197"/>
      <c r="Z40" s="248"/>
      <c r="AA40" s="248"/>
      <c r="AB40" s="248"/>
      <c r="AC40" s="248"/>
      <c r="AD40" s="248"/>
      <c r="AE40" s="248"/>
      <c r="AF40" s="649">
        <f>SUM(B40:Z40)</f>
        <v>77</v>
      </c>
      <c r="AG40" s="5"/>
    </row>
    <row r="41" spans="1:33" ht="14.1" customHeight="1" x14ac:dyDescent="0.2">
      <c r="A41" s="19" t="s">
        <v>327</v>
      </c>
      <c r="B41" s="160">
        <v>18</v>
      </c>
      <c r="C41" s="160">
        <v>20</v>
      </c>
      <c r="D41" s="160">
        <v>11</v>
      </c>
      <c r="E41" s="160">
        <v>14</v>
      </c>
      <c r="F41" s="160">
        <v>4</v>
      </c>
      <c r="G41" s="160">
        <v>5</v>
      </c>
      <c r="H41" s="160">
        <v>1</v>
      </c>
      <c r="I41" s="160"/>
      <c r="J41" s="160">
        <v>1</v>
      </c>
      <c r="K41" s="160">
        <v>1</v>
      </c>
      <c r="L41" s="160"/>
      <c r="M41" s="160">
        <v>1</v>
      </c>
      <c r="N41" s="160"/>
      <c r="O41" s="160">
        <v>1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74"/>
      <c r="AA41" s="174"/>
      <c r="AB41" s="174"/>
      <c r="AC41" s="174"/>
      <c r="AD41" s="174"/>
      <c r="AE41" s="174"/>
      <c r="AF41" s="648">
        <f>SUM(B41:Z41)</f>
        <v>77</v>
      </c>
      <c r="AG41" s="5"/>
    </row>
    <row r="42" spans="1:33" ht="14.1" customHeight="1" x14ac:dyDescent="0.2">
      <c r="A42" s="19" t="s">
        <v>170</v>
      </c>
      <c r="B42" s="160">
        <v>26</v>
      </c>
      <c r="C42" s="160">
        <v>40</v>
      </c>
      <c r="D42" s="160">
        <v>33</v>
      </c>
      <c r="E42" s="160">
        <v>25</v>
      </c>
      <c r="F42" s="160">
        <v>12</v>
      </c>
      <c r="G42" s="160">
        <v>15</v>
      </c>
      <c r="H42" s="160">
        <v>8</v>
      </c>
      <c r="I42" s="160">
        <v>1</v>
      </c>
      <c r="J42" s="160">
        <v>3</v>
      </c>
      <c r="K42" s="160">
        <v>5</v>
      </c>
      <c r="L42" s="160">
        <v>1</v>
      </c>
      <c r="M42" s="160"/>
      <c r="N42" s="160">
        <v>1</v>
      </c>
      <c r="O42" s="160"/>
      <c r="P42" s="160">
        <v>1</v>
      </c>
      <c r="Q42" s="160">
        <v>1</v>
      </c>
      <c r="R42" s="160"/>
      <c r="S42" s="160">
        <v>2</v>
      </c>
      <c r="T42" s="160"/>
      <c r="U42" s="160"/>
      <c r="V42" s="160"/>
      <c r="W42" s="160"/>
      <c r="X42" s="160"/>
      <c r="Y42" s="160"/>
      <c r="Z42" s="174"/>
      <c r="AA42" s="174"/>
      <c r="AB42" s="174">
        <v>1</v>
      </c>
      <c r="AC42" s="174"/>
      <c r="AD42" s="174"/>
      <c r="AE42" s="174"/>
      <c r="AF42" s="648">
        <f>SUM(B42:AB42)</f>
        <v>175</v>
      </c>
      <c r="AG42" s="5"/>
    </row>
    <row r="43" spans="1:33" ht="14.1" customHeight="1" x14ac:dyDescent="0.2">
      <c r="A43" s="19" t="s">
        <v>175</v>
      </c>
      <c r="B43" s="160">
        <v>3</v>
      </c>
      <c r="C43" s="160">
        <v>1</v>
      </c>
      <c r="D43" s="160">
        <v>7</v>
      </c>
      <c r="E43" s="160">
        <v>9</v>
      </c>
      <c r="F43" s="160">
        <v>5</v>
      </c>
      <c r="G43" s="160">
        <v>3</v>
      </c>
      <c r="H43" s="160">
        <v>6</v>
      </c>
      <c r="I43" s="160">
        <v>2</v>
      </c>
      <c r="J43" s="160">
        <v>4</v>
      </c>
      <c r="K43" s="160">
        <v>1</v>
      </c>
      <c r="L43" s="160">
        <v>2</v>
      </c>
      <c r="M43" s="160">
        <v>2</v>
      </c>
      <c r="N43" s="160">
        <v>1</v>
      </c>
      <c r="O43" s="160"/>
      <c r="P43" s="160">
        <v>3</v>
      </c>
      <c r="Q43" s="160"/>
      <c r="R43" s="160"/>
      <c r="S43" s="160">
        <v>1</v>
      </c>
      <c r="T43" s="160">
        <v>1</v>
      </c>
      <c r="U43" s="160"/>
      <c r="V43" s="160"/>
      <c r="W43" s="160"/>
      <c r="X43" s="160">
        <v>1</v>
      </c>
      <c r="Y43" s="160"/>
      <c r="Z43" s="174"/>
      <c r="AA43" s="174"/>
      <c r="AB43" s="174"/>
      <c r="AC43" s="174"/>
      <c r="AD43" s="174"/>
      <c r="AE43" s="174"/>
      <c r="AF43" s="648">
        <f>SUM(B43:Z43)</f>
        <v>52</v>
      </c>
      <c r="AG43" s="5"/>
    </row>
    <row r="44" spans="1:33" ht="14.1" customHeight="1" x14ac:dyDescent="0.2">
      <c r="A44" s="19" t="s">
        <v>172</v>
      </c>
      <c r="B44" s="160">
        <v>17</v>
      </c>
      <c r="C44" s="160">
        <v>11</v>
      </c>
      <c r="D44" s="160">
        <v>12</v>
      </c>
      <c r="E44" s="160">
        <v>14</v>
      </c>
      <c r="F44" s="160">
        <v>8</v>
      </c>
      <c r="G44" s="160">
        <v>6</v>
      </c>
      <c r="H44" s="160">
        <v>5</v>
      </c>
      <c r="I44" s="160">
        <v>4</v>
      </c>
      <c r="J44" s="160">
        <v>5</v>
      </c>
      <c r="K44" s="160">
        <v>4</v>
      </c>
      <c r="L44" s="160">
        <v>2</v>
      </c>
      <c r="M44" s="160">
        <v>3</v>
      </c>
      <c r="N44" s="160">
        <v>1</v>
      </c>
      <c r="O44" s="160">
        <v>2</v>
      </c>
      <c r="P44" s="160"/>
      <c r="Q44" s="160">
        <v>1</v>
      </c>
      <c r="R44" s="160">
        <v>1</v>
      </c>
      <c r="S44" s="160"/>
      <c r="T44" s="160"/>
      <c r="U44" s="160"/>
      <c r="V44" s="160"/>
      <c r="W44" s="160"/>
      <c r="X44" s="160">
        <v>2</v>
      </c>
      <c r="Y44" s="160">
        <v>1</v>
      </c>
      <c r="Z44" s="174">
        <v>1</v>
      </c>
      <c r="AA44" s="174"/>
      <c r="AB44" s="174">
        <v>1</v>
      </c>
      <c r="AC44" s="174"/>
      <c r="AD44" s="174">
        <v>1</v>
      </c>
      <c r="AE44" s="174">
        <v>1</v>
      </c>
      <c r="AF44" s="648">
        <f>SUM(B44:AD44)</f>
        <v>102</v>
      </c>
      <c r="AG44" s="5"/>
    </row>
    <row r="45" spans="1:33" ht="14.1" customHeight="1" x14ac:dyDescent="0.2">
      <c r="A45" s="19" t="s">
        <v>180</v>
      </c>
      <c r="B45" s="160">
        <v>3</v>
      </c>
      <c r="C45" s="160">
        <v>5</v>
      </c>
      <c r="D45" s="160">
        <v>4</v>
      </c>
      <c r="E45" s="160">
        <v>4</v>
      </c>
      <c r="F45" s="160">
        <v>8</v>
      </c>
      <c r="G45" s="160">
        <v>6</v>
      </c>
      <c r="H45" s="160">
        <v>4</v>
      </c>
      <c r="I45" s="160">
        <v>1</v>
      </c>
      <c r="J45" s="160">
        <v>3</v>
      </c>
      <c r="K45" s="160">
        <v>3</v>
      </c>
      <c r="L45" s="160">
        <v>1</v>
      </c>
      <c r="M45" s="160">
        <v>2</v>
      </c>
      <c r="N45" s="160">
        <v>1</v>
      </c>
      <c r="O45" s="160">
        <v>1</v>
      </c>
      <c r="P45" s="160">
        <v>1</v>
      </c>
      <c r="Q45" s="160"/>
      <c r="R45" s="160"/>
      <c r="S45" s="160"/>
      <c r="T45" s="160"/>
      <c r="U45" s="160">
        <v>1</v>
      </c>
      <c r="V45" s="160"/>
      <c r="W45" s="160">
        <v>1</v>
      </c>
      <c r="X45" s="160">
        <v>1</v>
      </c>
      <c r="Y45" s="160"/>
      <c r="Z45" s="174"/>
      <c r="AA45" s="174">
        <v>1</v>
      </c>
      <c r="AB45" s="174">
        <v>1</v>
      </c>
      <c r="AC45" s="174"/>
      <c r="AD45" s="174"/>
      <c r="AE45" s="174"/>
      <c r="AF45" s="648">
        <f>SUM(B45:AB45)</f>
        <v>52</v>
      </c>
      <c r="AG45" s="5"/>
    </row>
    <row r="46" spans="1:33" ht="14.1" customHeight="1" x14ac:dyDescent="0.2">
      <c r="A46" s="19" t="s">
        <v>178</v>
      </c>
      <c r="B46" s="160">
        <v>37</v>
      </c>
      <c r="C46" s="160">
        <v>63</v>
      </c>
      <c r="D46" s="160">
        <v>38</v>
      </c>
      <c r="E46" s="160">
        <v>23</v>
      </c>
      <c r="F46" s="160">
        <v>8</v>
      </c>
      <c r="G46" s="160">
        <v>4</v>
      </c>
      <c r="H46" s="160">
        <v>1</v>
      </c>
      <c r="I46" s="160">
        <v>5</v>
      </c>
      <c r="J46" s="160">
        <v>4</v>
      </c>
      <c r="K46" s="160">
        <v>1</v>
      </c>
      <c r="L46" s="160">
        <v>1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74"/>
      <c r="AA46" s="174"/>
      <c r="AB46" s="174"/>
      <c r="AC46" s="174"/>
      <c r="AD46" s="174"/>
      <c r="AE46" s="174"/>
      <c r="AF46" s="648">
        <f>SUM(B46:Z46)</f>
        <v>185</v>
      </c>
      <c r="AG46" s="5"/>
    </row>
    <row r="47" spans="1:33" ht="14.1" customHeight="1" x14ac:dyDescent="0.2">
      <c r="A47" s="19" t="s">
        <v>179</v>
      </c>
      <c r="B47" s="160">
        <v>8</v>
      </c>
      <c r="C47" s="160">
        <v>9</v>
      </c>
      <c r="D47" s="160">
        <v>14</v>
      </c>
      <c r="E47" s="160">
        <v>12</v>
      </c>
      <c r="F47" s="160">
        <v>5</v>
      </c>
      <c r="G47" s="160">
        <v>5</v>
      </c>
      <c r="H47" s="160">
        <v>2</v>
      </c>
      <c r="I47" s="160">
        <v>2</v>
      </c>
      <c r="J47" s="160">
        <v>2</v>
      </c>
      <c r="K47" s="160">
        <v>3</v>
      </c>
      <c r="L47" s="160">
        <v>2</v>
      </c>
      <c r="M47" s="160">
        <v>2</v>
      </c>
      <c r="N47" s="160">
        <v>1</v>
      </c>
      <c r="O47" s="160">
        <v>1</v>
      </c>
      <c r="P47" s="160"/>
      <c r="Q47" s="160"/>
      <c r="R47" s="160">
        <v>1</v>
      </c>
      <c r="S47" s="160"/>
      <c r="T47" s="160"/>
      <c r="U47" s="160">
        <v>1</v>
      </c>
      <c r="V47" s="160"/>
      <c r="W47" s="160">
        <v>1</v>
      </c>
      <c r="X47" s="160"/>
      <c r="Y47" s="160">
        <v>1</v>
      </c>
      <c r="Z47" s="174"/>
      <c r="AA47" s="174"/>
      <c r="AB47" s="174"/>
      <c r="AC47" s="174"/>
      <c r="AD47" s="174"/>
      <c r="AE47" s="174"/>
      <c r="AF47" s="648">
        <f>SUM(B47:Z47)</f>
        <v>72</v>
      </c>
      <c r="AG47" s="5"/>
    </row>
    <row r="48" spans="1:33" ht="14.1" customHeight="1" thickBot="1" x14ac:dyDescent="0.25">
      <c r="A48" s="50" t="s">
        <v>242</v>
      </c>
      <c r="B48" s="160">
        <v>12</v>
      </c>
      <c r="C48" s="160">
        <v>3</v>
      </c>
      <c r="D48" s="160">
        <v>4</v>
      </c>
      <c r="E48" s="160">
        <v>2</v>
      </c>
      <c r="F48" s="160">
        <v>6</v>
      </c>
      <c r="G48" s="160">
        <v>5</v>
      </c>
      <c r="H48" s="160">
        <v>3</v>
      </c>
      <c r="I48" s="160"/>
      <c r="J48" s="160">
        <v>3</v>
      </c>
      <c r="K48" s="160"/>
      <c r="L48" s="160"/>
      <c r="M48" s="160">
        <v>1</v>
      </c>
      <c r="N48" s="160">
        <v>1</v>
      </c>
      <c r="O48" s="160">
        <v>3</v>
      </c>
      <c r="P48" s="160"/>
      <c r="Q48" s="160"/>
      <c r="R48" s="160">
        <v>1</v>
      </c>
      <c r="S48" s="160">
        <v>1</v>
      </c>
      <c r="T48" s="160"/>
      <c r="U48" s="160">
        <v>1</v>
      </c>
      <c r="V48" s="160"/>
      <c r="W48" s="160"/>
      <c r="X48" s="160"/>
      <c r="Y48" s="160"/>
      <c r="Z48" s="174">
        <v>1</v>
      </c>
      <c r="AA48" s="174"/>
      <c r="AB48" s="174"/>
      <c r="AC48" s="174"/>
      <c r="AD48" s="174"/>
      <c r="AE48" s="174"/>
      <c r="AF48" s="648">
        <f>SUM(B48:Z48)</f>
        <v>47</v>
      </c>
      <c r="AG48" s="5"/>
    </row>
    <row r="49" spans="1:33" ht="14.1" customHeight="1" thickBot="1" x14ac:dyDescent="0.25">
      <c r="A49" s="879" t="s">
        <v>230</v>
      </c>
      <c r="B49" s="85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74"/>
      <c r="AB49" s="174"/>
      <c r="AC49" s="174"/>
      <c r="AD49" s="174"/>
      <c r="AE49" s="174"/>
      <c r="AF49" s="648"/>
      <c r="AG49" s="5"/>
    </row>
    <row r="50" spans="1:33" ht="14.1" customHeight="1" thickBot="1" x14ac:dyDescent="0.25">
      <c r="A50" s="50" t="s">
        <v>190</v>
      </c>
      <c r="B50" s="880">
        <v>31</v>
      </c>
      <c r="C50" s="880">
        <v>2</v>
      </c>
      <c r="D50" s="880">
        <v>1</v>
      </c>
      <c r="E50" s="880">
        <v>1</v>
      </c>
      <c r="F50" s="880"/>
      <c r="G50" s="880"/>
      <c r="H50" s="880">
        <v>1</v>
      </c>
      <c r="I50" s="880"/>
      <c r="J50" s="880"/>
      <c r="K50" s="880"/>
      <c r="L50" s="880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0"/>
      <c r="AA50" s="921"/>
      <c r="AB50" s="921"/>
      <c r="AC50" s="921"/>
      <c r="AD50" s="921"/>
      <c r="AE50" s="921"/>
      <c r="AF50" s="881">
        <f>SUM(B50:Z50)</f>
        <v>36</v>
      </c>
      <c r="AG50" s="5"/>
    </row>
    <row r="51" spans="1:33" ht="14.1" customHeight="1" thickBot="1" x14ac:dyDescent="0.25">
      <c r="A51" s="71" t="s">
        <v>614</v>
      </c>
      <c r="B51" s="650">
        <f t="shared" ref="B51:R51" si="3">SUM(B4:B50)</f>
        <v>716</v>
      </c>
      <c r="C51" s="650">
        <f t="shared" si="3"/>
        <v>649</v>
      </c>
      <c r="D51" s="650">
        <f t="shared" si="3"/>
        <v>438</v>
      </c>
      <c r="E51" s="650">
        <f t="shared" si="3"/>
        <v>337</v>
      </c>
      <c r="F51" s="650">
        <f t="shared" si="3"/>
        <v>197</v>
      </c>
      <c r="G51" s="650">
        <f t="shared" si="3"/>
        <v>160</v>
      </c>
      <c r="H51" s="650">
        <f t="shared" si="3"/>
        <v>108</v>
      </c>
      <c r="I51" s="650">
        <f t="shared" si="3"/>
        <v>66</v>
      </c>
      <c r="J51" s="650">
        <f t="shared" si="3"/>
        <v>59</v>
      </c>
      <c r="K51" s="650">
        <f t="shared" si="3"/>
        <v>56</v>
      </c>
      <c r="L51" s="650">
        <f t="shared" si="3"/>
        <v>25</v>
      </c>
      <c r="M51" s="650">
        <f t="shared" si="3"/>
        <v>30</v>
      </c>
      <c r="N51" s="650">
        <f t="shared" si="3"/>
        <v>26</v>
      </c>
      <c r="O51" s="650">
        <f t="shared" si="3"/>
        <v>20</v>
      </c>
      <c r="P51" s="650">
        <f t="shared" si="3"/>
        <v>18</v>
      </c>
      <c r="Q51" s="650">
        <f t="shared" si="3"/>
        <v>11</v>
      </c>
      <c r="R51" s="650">
        <f t="shared" si="3"/>
        <v>12</v>
      </c>
      <c r="S51" s="650"/>
      <c r="T51" s="650"/>
      <c r="U51" s="650"/>
      <c r="V51" s="650"/>
      <c r="W51" s="650"/>
      <c r="X51" s="650"/>
      <c r="Y51" s="650">
        <f>SUM(Y4:Y50)</f>
        <v>6</v>
      </c>
      <c r="Z51" s="650">
        <f>SUM(Z4:Z50)</f>
        <v>10</v>
      </c>
      <c r="AA51" s="650"/>
      <c r="AB51" s="650"/>
      <c r="AC51" s="650"/>
      <c r="AD51" s="650"/>
      <c r="AE51" s="650"/>
      <c r="AF51" s="650">
        <f>SUM(AF4:AF50)</f>
        <v>2997</v>
      </c>
    </row>
    <row r="52" spans="1:33" s="5" customFormat="1" x14ac:dyDescent="0.2">
      <c r="A52" s="7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3" s="5" customFormat="1" x14ac:dyDescent="0.2">
      <c r="A53" s="161" t="s">
        <v>494</v>
      </c>
      <c r="B53" s="162"/>
      <c r="C53" s="23"/>
      <c r="D53" s="23"/>
      <c r="E53" s="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3" s="5" customFormat="1" x14ac:dyDescent="0.2">
      <c r="A54" s="161" t="s">
        <v>495</v>
      </c>
      <c r="B54" s="162"/>
      <c r="C54" s="23"/>
      <c r="D54" s="23"/>
      <c r="E54" s="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3" x14ac:dyDescent="0.2">
      <c r="A55" s="163" t="s">
        <v>496</v>
      </c>
      <c r="B55" s="164"/>
      <c r="E55" s="3"/>
      <c r="AF55" s="64"/>
    </row>
    <row r="56" spans="1:33" x14ac:dyDescent="0.2">
      <c r="A56" s="165"/>
      <c r="B56" s="164"/>
      <c r="E56" s="3"/>
      <c r="AF56" s="64"/>
    </row>
    <row r="57" spans="1:33" x14ac:dyDescent="0.2">
      <c r="A57" s="165" t="s">
        <v>502</v>
      </c>
      <c r="B57" s="164"/>
      <c r="E57" s="3"/>
      <c r="AF57" s="83"/>
    </row>
    <row r="58" spans="1:33" x14ac:dyDescent="0.2">
      <c r="A58" s="165" t="s">
        <v>503</v>
      </c>
      <c r="B58" s="164"/>
      <c r="E58" s="3"/>
      <c r="K58" s="4"/>
      <c r="AF58" s="83"/>
      <c r="AG58" s="61"/>
    </row>
    <row r="59" spans="1:33" x14ac:dyDescent="0.2">
      <c r="A59" s="165" t="s">
        <v>504</v>
      </c>
      <c r="B59" s="164"/>
      <c r="E59" s="3"/>
      <c r="K59" s="61"/>
      <c r="L59" s="130"/>
      <c r="AF59" s="83"/>
    </row>
    <row r="60" spans="1:33" x14ac:dyDescent="0.2">
      <c r="E60" s="3"/>
      <c r="K60" s="83"/>
      <c r="L60" s="130"/>
      <c r="AF60" s="83"/>
    </row>
    <row r="61" spans="1:33" x14ac:dyDescent="0.2">
      <c r="E61" s="3"/>
      <c r="K61" s="83"/>
      <c r="L61" s="130"/>
      <c r="AF61" s="83"/>
    </row>
    <row r="62" spans="1:33" x14ac:dyDescent="0.2">
      <c r="E62" s="3"/>
      <c r="K62" s="83"/>
      <c r="L62" s="130"/>
      <c r="AF62" s="83"/>
    </row>
    <row r="63" spans="1:33" x14ac:dyDescent="0.2">
      <c r="E63" s="3"/>
      <c r="K63" s="83"/>
      <c r="L63" s="130"/>
      <c r="AF63" s="83"/>
    </row>
    <row r="64" spans="1:33" x14ac:dyDescent="0.2">
      <c r="E64" s="3"/>
      <c r="K64" s="83"/>
      <c r="L64" s="130"/>
      <c r="AF64" s="83"/>
    </row>
    <row r="65" spans="5:32" x14ac:dyDescent="0.2">
      <c r="E65" s="3"/>
      <c r="K65" s="83"/>
      <c r="L65" s="130"/>
      <c r="AF65" s="83"/>
    </row>
    <row r="66" spans="5:32" x14ac:dyDescent="0.2">
      <c r="E66" s="3"/>
      <c r="K66" s="83"/>
      <c r="L66" s="130"/>
      <c r="AF66" s="83"/>
    </row>
    <row r="67" spans="5:32" x14ac:dyDescent="0.2">
      <c r="E67" s="3"/>
      <c r="K67" s="83"/>
      <c r="L67" s="130"/>
      <c r="AF67" s="83"/>
    </row>
    <row r="68" spans="5:32" x14ac:dyDescent="0.2">
      <c r="E68" s="3"/>
      <c r="K68" s="83"/>
      <c r="L68" s="130"/>
      <c r="AF68" s="83"/>
    </row>
    <row r="69" spans="5:32" x14ac:dyDescent="0.2">
      <c r="E69" s="3"/>
      <c r="K69" s="83"/>
      <c r="L69" s="130"/>
      <c r="AF69" s="83"/>
    </row>
    <row r="70" spans="5:32" x14ac:dyDescent="0.2">
      <c r="E70" s="3"/>
      <c r="K70" s="83"/>
      <c r="L70" s="130"/>
      <c r="AF70" s="64"/>
    </row>
    <row r="71" spans="5:32" x14ac:dyDescent="0.2">
      <c r="E71" s="3"/>
      <c r="K71" s="83"/>
      <c r="L71" s="130"/>
      <c r="AF71" s="64"/>
    </row>
    <row r="72" spans="5:32" x14ac:dyDescent="0.2">
      <c r="E72" s="3"/>
      <c r="K72" s="130"/>
      <c r="L72" s="130"/>
      <c r="AF72" s="64"/>
    </row>
    <row r="73" spans="5:32" x14ac:dyDescent="0.2">
      <c r="E73" s="3"/>
      <c r="K73" s="130"/>
      <c r="L73" s="130"/>
    </row>
    <row r="74" spans="5:32" x14ac:dyDescent="0.2">
      <c r="E74" s="3"/>
      <c r="K74" s="130"/>
      <c r="L74" s="130"/>
    </row>
    <row r="75" spans="5:32" x14ac:dyDescent="0.2">
      <c r="E75" s="3"/>
    </row>
  </sheetData>
  <phoneticPr fontId="0" type="noConversion"/>
  <pageMargins left="0.59055118110236227" right="0.59055118110236227" top="0.39370078740157483" bottom="0.19685039370078741" header="0.15748031496062992" footer="0.35433070866141736"/>
  <pageSetup paperSize="9" scale="63" fitToHeight="0" orientation="landscape" r:id="rId1"/>
  <headerFooter alignWithMargins="0">
    <oddHeader>&amp;C&amp;"Times New Roman,Kalın"&amp;12 2015 ÖSYS TERCİH SIRALAMASI</oddHeader>
  </headerFooter>
  <rowBreaks count="1" manualBreakCount="1">
    <brk id="5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47</vt:i4>
      </vt:variant>
      <vt:variant>
        <vt:lpstr>Adlandırılmış Aralıklar</vt:lpstr>
      </vt:variant>
      <vt:variant>
        <vt:i4>46</vt:i4>
      </vt:variant>
    </vt:vector>
  </HeadingPairs>
  <TitlesOfParts>
    <vt:vector size="93" baseType="lpstr">
      <vt:lpstr>Önsöz mezun sayıları </vt:lpstr>
      <vt:lpstr>2015 ÖSYS Puan karşılaştırması</vt:lpstr>
      <vt:lpstr>İlk 100'e Giren aday sayısı</vt:lpstr>
      <vt:lpstr>endüşükpuansıralaması</vt:lpstr>
      <vt:lpstr>2015 ÖSS İl Dağılımı</vt:lpstr>
      <vt:lpstr>2015 ÖSS okul türü</vt:lpstr>
      <vt:lpstr>Liselerden gelen öğrenci</vt:lpstr>
      <vt:lpstr>-2015 ÖSYS kontenjan_genel </vt:lpstr>
      <vt:lpstr>tercih sıralaması</vt:lpstr>
      <vt:lpstr>1.tercih yillar tablo GRF</vt:lpstr>
      <vt:lpstr>ilk 3 tablo GRF</vt:lpstr>
      <vt:lpstr>-2015 ÖSYS KAYIT </vt:lpstr>
      <vt:lpstr>Yıllaragörekontenjanlar</vt:lpstr>
      <vt:lpstr>20151 yatay geçis kabul</vt:lpstr>
      <vt:lpstr>2015 ÖSYS 1.snf. kayıt hak.</vt:lpstr>
      <vt:lpstr>20142 haz. basarı durumu</vt:lpstr>
      <vt:lpstr>İngilizce Muafiyet</vt:lpstr>
      <vt:lpstr>20142 öğrenci sayı</vt:lpstr>
      <vt:lpstr>20151 öğrenci sayı</vt:lpstr>
      <vt:lpstr>20142öğrencisayı.cin.</vt:lpstr>
      <vt:lpstr>20151öğrencisayı.cin.</vt:lpstr>
      <vt:lpstr>Engelli öğrenci</vt:lpstr>
      <vt:lpstr>20142 lisans başarı durumu</vt:lpstr>
      <vt:lpstr>-20151 lisans başarı durumu</vt:lpstr>
      <vt:lpstr>-20142ve20151çift anadal</vt:lpstr>
      <vt:lpstr>-20142ve20151 yandal </vt:lpstr>
      <vt:lpstr>-Mezun Sayıları</vt:lpstr>
      <vt:lpstr>-Mezun Sayıları Fak. </vt:lpstr>
      <vt:lpstr>YL Dok mezun tablo GRF.</vt:lpstr>
      <vt:lpstr>disiplin </vt:lpstr>
      <vt:lpstr>2015 yazokulu</vt:lpstr>
      <vt:lpstr>-20142 L.üstü başarı</vt:lpstr>
      <vt:lpstr>-20151 L.üstü başarı</vt:lpstr>
      <vt:lpstr>Lisansüstü giriş20142</vt:lpstr>
      <vt:lpstr>lisansüstü giriş20151</vt:lpstr>
      <vt:lpstr>lisansüstügiriş20151 </vt:lpstr>
      <vt:lpstr>lisansüstügiriş20142</vt:lpstr>
      <vt:lpstr>20142dersvenot ist.lisn.</vt:lpstr>
      <vt:lpstr>-20151dersvenot ist.lisn.</vt:lpstr>
      <vt:lpstr>-20142dersvenot ist.l.üs.</vt:lpstr>
      <vt:lpstr>-20151dersvenot ist.l.üs.</vt:lpstr>
      <vt:lpstr>-Bütünleme İst.</vt:lpstr>
      <vt:lpstr>-ulus.arası öğrenci-yıllar</vt:lpstr>
      <vt:lpstr>Uluslararası Öğrenci 20151</vt:lpstr>
      <vt:lpstr>-ulus ög. ülkelere göre</vt:lpstr>
      <vt:lpstr>-ortak programlar son</vt:lpstr>
      <vt:lpstr>Uyumluluk Raporu</vt:lpstr>
      <vt:lpstr>Yıllaragörekontenjanlar!TABLE</vt:lpstr>
      <vt:lpstr>Yıllaragörekontenjanlar!TABLE_2</vt:lpstr>
      <vt:lpstr>'1.tercih yillar tablo GRF'!Yazdırma_Alanı</vt:lpstr>
      <vt:lpstr>'20142 haz. basarı durumu'!Yazdırma_Alanı</vt:lpstr>
      <vt:lpstr>'-20142 L.üstü başarı'!Yazdırma_Alanı</vt:lpstr>
      <vt:lpstr>'20142 lisans başarı durumu'!Yazdırma_Alanı</vt:lpstr>
      <vt:lpstr>'20142 öğrenci sayı'!Yazdırma_Alanı</vt:lpstr>
      <vt:lpstr>'-20142dersvenot ist.l.üs.'!Yazdırma_Alanı</vt:lpstr>
      <vt:lpstr>'20142öğrencisayı.cin.'!Yazdırma_Alanı</vt:lpstr>
      <vt:lpstr>'-20142ve20151 yandal '!Yazdırma_Alanı</vt:lpstr>
      <vt:lpstr>'-20142ve20151çift anadal'!Yazdırma_Alanı</vt:lpstr>
      <vt:lpstr>'2015 ÖSYS 1.snf. kayıt hak.'!Yazdırma_Alanı</vt:lpstr>
      <vt:lpstr>'-2015 ÖSYS KAYIT '!Yazdırma_Alanı</vt:lpstr>
      <vt:lpstr>'-2015 ÖSYS kontenjan_genel '!Yazdırma_Alanı</vt:lpstr>
      <vt:lpstr>'2015 ÖSYS Puan karşılaştırması'!Yazdırma_Alanı</vt:lpstr>
      <vt:lpstr>'-20151 L.üstü başarı'!Yazdırma_Alanı</vt:lpstr>
      <vt:lpstr>'-20151 lisans başarı durumu'!Yazdırma_Alanı</vt:lpstr>
      <vt:lpstr>'20151 öğrenci sayı'!Yazdırma_Alanı</vt:lpstr>
      <vt:lpstr>'20151 yatay geçis kabul'!Yazdırma_Alanı</vt:lpstr>
      <vt:lpstr>'-20151dersvenot ist.l.üs.'!Yazdırma_Alanı</vt:lpstr>
      <vt:lpstr>'20151öğrencisayı.cin.'!Yazdırma_Alanı</vt:lpstr>
      <vt:lpstr>endüşükpuansıralaması!Yazdırma_Alanı</vt:lpstr>
      <vt:lpstr>'İlk 100''e Giren aday sayısı'!Yazdırma_Alanı</vt:lpstr>
      <vt:lpstr>'ilk 3 tablo GRF'!Yazdırma_Alanı</vt:lpstr>
      <vt:lpstr>'Lisansüstü giriş20142'!Yazdırma_Alanı</vt:lpstr>
      <vt:lpstr>'lisansüstü giriş20151'!Yazdırma_Alanı</vt:lpstr>
      <vt:lpstr>lisansüstügiriş20142!Yazdırma_Alanı</vt:lpstr>
      <vt:lpstr>'lisansüstügiriş20151 '!Yazdırma_Alanı</vt:lpstr>
      <vt:lpstr>'-Mezun Sayıları'!Yazdırma_Alanı</vt:lpstr>
      <vt:lpstr>'-Mezun Sayıları Fak. '!Yazdırma_Alanı</vt:lpstr>
      <vt:lpstr>'-ortak programlar son'!Yazdırma_Alanı</vt:lpstr>
      <vt:lpstr>'Önsöz mezun sayıları '!Yazdırma_Alanı</vt:lpstr>
      <vt:lpstr>'tercih sıralaması'!Yazdırma_Alanı</vt:lpstr>
      <vt:lpstr>'-ulus ög. ülkelere göre'!Yazdırma_Alanı</vt:lpstr>
      <vt:lpstr>'-ulus.arası öğrenci-yıllar'!Yazdırma_Alanı</vt:lpstr>
      <vt:lpstr>'Uluslararası Öğrenci 20151'!Yazdırma_Alanı</vt:lpstr>
      <vt:lpstr>Yıllaragörekontenjanlar!Yazdırma_Alanı</vt:lpstr>
      <vt:lpstr>'-20142 L.üstü başarı'!Yazdırma_Başlıkları</vt:lpstr>
      <vt:lpstr>'20142öğrencisayı.cin.'!Yazdırma_Başlıkları</vt:lpstr>
      <vt:lpstr>'-2015 ÖSYS KAYIT '!Yazdırma_Başlıkları</vt:lpstr>
      <vt:lpstr>'-20151 L.üstü başarı'!Yazdırma_Başlıkları</vt:lpstr>
      <vt:lpstr>'20151 öğrenci sayı'!Yazdırma_Başlıkları</vt:lpstr>
      <vt:lpstr>'20151öğrencisayı.cin.'!Yazdırma_Başlıkları</vt:lpstr>
      <vt:lpstr>'-Mezun Sayıları'!Yazdırma_Başlıkları</vt:lpstr>
      <vt:lpstr>'-Mezun Sayıları Fak. '!Yazdırma_Başlıkları</vt:lpstr>
      <vt:lpstr>'tercih sıralaması'!Yazdırma_Başlıkları</vt:lpstr>
    </vt:vector>
  </TitlesOfParts>
  <Company>METUCC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Ãduyuru/oss_2001.html Ã–SS 2001 Verileri: Taban PuanlarÄ±, Å?ehirlere+Liselere DaÄŸÄ±lÄ±m vd.</dc:title>
  <dc:creator>BIDB</dc:creator>
  <cp:lastModifiedBy>oidb</cp:lastModifiedBy>
  <cp:lastPrinted>2016-06-08T12:50:37Z</cp:lastPrinted>
  <dcterms:created xsi:type="dcterms:W3CDTF">2002-01-24T12:37:33Z</dcterms:created>
  <dcterms:modified xsi:type="dcterms:W3CDTF">2016-06-08T12:57:21Z</dcterms:modified>
</cp:coreProperties>
</file>